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25\共有\課フォルダ\03政策企画課\004_恵介\きらめく地域づくり事業要綱\"/>
    </mc:Choice>
  </mc:AlternateContent>
  <workbookProtection workbookAlgorithmName="SHA-512" workbookHashValue="8fCy/9XZlu4AKJnsHSJT6qC6gKnBF9e8w/mVHzYSWFx0AmAB7oWbYrGSsoXzY52zR7JY3fbKHjoAIrgV1H2LJw==" workbookSaltValue="I9JKNYQDdityDG4/GfwovA==" workbookSpinCount="100000" lockStructure="1"/>
  <bookViews>
    <workbookView xWindow="360" yWindow="30" windowWidth="19395" windowHeight="7830" tabRatio="827"/>
  </bookViews>
  <sheets>
    <sheet name="作成マニュアル" sheetId="32" r:id="rId1"/>
    <sheet name="１．団体に関する調書" sheetId="22" r:id="rId2"/>
    <sheet name="２．団体名簿" sheetId="23" r:id="rId3"/>
    <sheet name="3．事業計画書" sheetId="19" r:id="rId4"/>
    <sheet name="4．事業スケジュール" sheetId="25" r:id="rId5"/>
    <sheet name="5．収支内訳書" sheetId="21" r:id="rId6"/>
    <sheet name="6．収支予算書" sheetId="16" r:id="rId7"/>
    <sheet name="7．計画承認申請書" sheetId="18" r:id="rId8"/>
    <sheet name="８．税情報同意書" sheetId="26" r:id="rId9"/>
    <sheet name="９．補助金交付申請書" sheetId="27" r:id="rId10"/>
    <sheet name="支出明細" sheetId="1" r:id="rId11"/>
    <sheet name="予算総括表" sheetId="15" r:id="rId12"/>
    <sheet name="１０．実績報告書" sheetId="28" r:id="rId13"/>
    <sheet name="１１．事業成果報告" sheetId="29" r:id="rId14"/>
    <sheet name="１２．精算書" sheetId="17" r:id="rId15"/>
    <sheet name="１３．補助金請求書" sheetId="31" r:id="rId16"/>
  </sheets>
  <definedNames>
    <definedName name="_xlnm._FilterDatabase" localSheetId="10" hidden="1">支出明細!$B$2:$F$100</definedName>
    <definedName name="_xlnm.Print_Area" localSheetId="13">'１１．事業成果報告'!$A$1:$H$88</definedName>
    <definedName name="_xlnm.Print_Area" localSheetId="14">'１２．精算書'!$A$1:$F$30</definedName>
    <definedName name="_xlnm.Print_Area" localSheetId="15">'１３．補助金請求書'!$A$1:$AG$33</definedName>
    <definedName name="_xlnm.Print_Area" localSheetId="3">'3．事業計画書'!$A$1:$H$88</definedName>
    <definedName name="_xlnm.Print_Area" localSheetId="5">'5．収支内訳書'!$A$1:$F$52</definedName>
    <definedName name="_xlnm.Print_Area" localSheetId="6">'6．収支予算書'!$A$1:$F$30</definedName>
    <definedName name="_xlnm.Print_Area" localSheetId="7">'7．計画承認申請書'!$A$1:$J$45</definedName>
    <definedName name="_xlnm.Print_Area" localSheetId="8">'８．税情報同意書'!$A$1:$J$42</definedName>
    <definedName name="_xlnm.Print_Titles" localSheetId="10">支出明細!$1:$2</definedName>
  </definedNames>
  <calcPr calcId="162913"/>
</workbook>
</file>

<file path=xl/calcChain.xml><?xml version="1.0" encoding="utf-8"?>
<calcChain xmlns="http://schemas.openxmlformats.org/spreadsheetml/2006/main">
  <c r="B3" i="23" l="1"/>
  <c r="B25" i="29" l="1"/>
  <c r="B26" i="29"/>
  <c r="B24" i="29"/>
  <c r="B21" i="29"/>
  <c r="B19" i="29"/>
  <c r="B13" i="29"/>
  <c r="B14" i="29"/>
  <c r="B15" i="29"/>
  <c r="B16" i="29"/>
  <c r="B12" i="29"/>
  <c r="E7" i="15" l="1"/>
  <c r="E8" i="15"/>
  <c r="E9" i="15"/>
  <c r="E10" i="15"/>
  <c r="E11" i="15"/>
  <c r="E12" i="15"/>
  <c r="E13" i="15"/>
  <c r="E14" i="15"/>
  <c r="E15" i="15"/>
  <c r="E16" i="15"/>
  <c r="E17" i="15"/>
  <c r="E18" i="15"/>
  <c r="E19" i="15"/>
  <c r="E20" i="15"/>
  <c r="E21" i="15"/>
  <c r="E21" i="18" l="1"/>
  <c r="C30" i="16" l="1"/>
  <c r="B29" i="16"/>
  <c r="B28" i="16"/>
  <c r="B27" i="16"/>
  <c r="B26" i="16"/>
  <c r="B25" i="16"/>
  <c r="B24" i="16"/>
  <c r="B23" i="16"/>
  <c r="B22" i="16"/>
  <c r="B21" i="16"/>
  <c r="B20" i="16"/>
  <c r="B19" i="16"/>
  <c r="B18" i="16"/>
  <c r="B17" i="16"/>
  <c r="B16" i="16"/>
  <c r="B15" i="16"/>
  <c r="E15" i="16" s="1"/>
  <c r="A29" i="16"/>
  <c r="A28" i="16"/>
  <c r="A27" i="16"/>
  <c r="A26" i="16"/>
  <c r="A25" i="16"/>
  <c r="A24" i="16"/>
  <c r="A23" i="16"/>
  <c r="A22" i="16"/>
  <c r="A21" i="16"/>
  <c r="A20" i="16"/>
  <c r="A19" i="16"/>
  <c r="A18" i="16"/>
  <c r="A17" i="16"/>
  <c r="A16" i="16"/>
  <c r="A15" i="16"/>
  <c r="C10" i="16"/>
  <c r="B9" i="16"/>
  <c r="D9" i="16" s="1"/>
  <c r="O12" i="21"/>
  <c r="R12" i="21" s="1"/>
  <c r="O11" i="21"/>
  <c r="Q5" i="21"/>
  <c r="O2" i="21"/>
  <c r="R2" i="21" s="1"/>
  <c r="R11" i="21"/>
  <c r="O10" i="21"/>
  <c r="R10" i="21" s="1"/>
  <c r="O9" i="21"/>
  <c r="Q9" i="21" s="1"/>
  <c r="O8" i="21"/>
  <c r="O6" i="21"/>
  <c r="Q6" i="21" s="1"/>
  <c r="R5" i="21"/>
  <c r="O5" i="21"/>
  <c r="O4" i="21"/>
  <c r="R4" i="21" s="1"/>
  <c r="O3" i="21"/>
  <c r="Q3" i="21" s="1"/>
  <c r="M43" i="21"/>
  <c r="G43" i="21" s="1"/>
  <c r="M17" i="21"/>
  <c r="G17" i="21" s="1"/>
  <c r="M19" i="21"/>
  <c r="G19" i="21" s="1"/>
  <c r="M23" i="21"/>
  <c r="G23" i="21" s="1"/>
  <c r="M25" i="21"/>
  <c r="G25" i="21" s="1"/>
  <c r="M27" i="21"/>
  <c r="G27" i="21" s="1"/>
  <c r="M29" i="21"/>
  <c r="G29" i="21" s="1"/>
  <c r="M31" i="21"/>
  <c r="G31" i="21" s="1"/>
  <c r="M33" i="21"/>
  <c r="G33" i="21" s="1"/>
  <c r="M35" i="21"/>
  <c r="G35" i="21" s="1"/>
  <c r="M37" i="21"/>
  <c r="G37" i="21" s="1"/>
  <c r="M41" i="21"/>
  <c r="G41" i="21" s="1"/>
  <c r="D51" i="21"/>
  <c r="D8" i="21" s="1"/>
  <c r="D45" i="21"/>
  <c r="Q10" i="21" l="1"/>
  <c r="R9" i="21"/>
  <c r="R3" i="21"/>
  <c r="E9" i="16"/>
  <c r="D15" i="16"/>
  <c r="D52" i="21"/>
  <c r="D14" i="22" s="1"/>
  <c r="I1" i="21"/>
  <c r="R6" i="21"/>
  <c r="Q11" i="21"/>
  <c r="R8" i="21"/>
  <c r="Q2" i="21"/>
  <c r="Q4" i="21"/>
  <c r="P13" i="17"/>
  <c r="M14" i="17"/>
  <c r="P14" i="17" s="1"/>
  <c r="M13" i="17"/>
  <c r="O13" i="17" s="1"/>
  <c r="M12" i="17"/>
  <c r="P12" i="17" s="1"/>
  <c r="M11" i="17"/>
  <c r="P11" i="17" s="1"/>
  <c r="M10" i="17"/>
  <c r="M6" i="17"/>
  <c r="O6" i="17" s="1"/>
  <c r="P6" i="17"/>
  <c r="R7" i="21" l="1"/>
  <c r="I3" i="21" s="1"/>
  <c r="O11" i="17"/>
  <c r="P10" i="17"/>
  <c r="O14" i="17"/>
  <c r="I5" i="21" l="1"/>
  <c r="Q8" i="21" s="1"/>
  <c r="Q12" i="21"/>
  <c r="R13" i="21" l="1"/>
  <c r="I7" i="21" s="1"/>
  <c r="D5" i="21" s="1"/>
  <c r="M7" i="17"/>
  <c r="O7" i="17" s="1"/>
  <c r="M21" i="21" l="1"/>
  <c r="G21" i="21" s="1"/>
  <c r="M15" i="21"/>
  <c r="G15" i="21" s="1"/>
  <c r="D7" i="21"/>
  <c r="B7" i="16" s="1"/>
  <c r="E7" i="16" s="1"/>
  <c r="B8" i="16"/>
  <c r="M39" i="21"/>
  <c r="G39" i="21" s="1"/>
  <c r="I7" i="26"/>
  <c r="I7" i="18"/>
  <c r="D7" i="16" l="1"/>
  <c r="E8" i="16"/>
  <c r="E10" i="16" s="1"/>
  <c r="D8" i="16"/>
  <c r="H2" i="26"/>
  <c r="D10" i="16" l="1"/>
  <c r="M5" i="17"/>
  <c r="M4" i="17"/>
  <c r="O4" i="17" s="1"/>
  <c r="M3" i="17"/>
  <c r="A16" i="17"/>
  <c r="I16" i="17" s="1"/>
  <c r="C16" i="17"/>
  <c r="A17" i="17"/>
  <c r="I17" i="17" s="1"/>
  <c r="C17" i="17"/>
  <c r="A18" i="17"/>
  <c r="C18" i="17"/>
  <c r="A19" i="17"/>
  <c r="I19" i="17" s="1"/>
  <c r="C19" i="17"/>
  <c r="A20" i="17"/>
  <c r="C20" i="17"/>
  <c r="A21" i="17"/>
  <c r="I21" i="17" s="1"/>
  <c r="C21" i="17"/>
  <c r="A22" i="17"/>
  <c r="I22" i="17" s="1"/>
  <c r="C22" i="17"/>
  <c r="A23" i="17"/>
  <c r="I23" i="17" s="1"/>
  <c r="C23" i="17"/>
  <c r="A24" i="17"/>
  <c r="I24" i="17" s="1"/>
  <c r="C24" i="17"/>
  <c r="A25" i="17"/>
  <c r="I25" i="17" s="1"/>
  <c r="C25" i="17"/>
  <c r="A26" i="17"/>
  <c r="I26" i="17" s="1"/>
  <c r="C26" i="17"/>
  <c r="A27" i="17"/>
  <c r="C27" i="17"/>
  <c r="A28" i="17"/>
  <c r="I28" i="17" s="1"/>
  <c r="C28" i="17"/>
  <c r="A29" i="17"/>
  <c r="I29" i="17" s="1"/>
  <c r="C29" i="17"/>
  <c r="A15" i="17"/>
  <c r="B20" i="17"/>
  <c r="B21" i="17"/>
  <c r="B22" i="17"/>
  <c r="B23" i="17"/>
  <c r="B24" i="17"/>
  <c r="B25" i="17"/>
  <c r="G25" i="17" s="1"/>
  <c r="B26" i="17"/>
  <c r="B27" i="17"/>
  <c r="B28" i="17"/>
  <c r="B29" i="17"/>
  <c r="G29" i="17" l="1"/>
  <c r="G21" i="17"/>
  <c r="G23" i="17"/>
  <c r="G26" i="17"/>
  <c r="G22" i="17"/>
  <c r="E24" i="17"/>
  <c r="G24" i="17"/>
  <c r="D28" i="17"/>
  <c r="G28" i="17"/>
  <c r="P3" i="17"/>
  <c r="P5" i="17"/>
  <c r="O5" i="17"/>
  <c r="D27" i="17"/>
  <c r="D23" i="17"/>
  <c r="D20" i="17"/>
  <c r="P7" i="17"/>
  <c r="D26" i="17"/>
  <c r="D22" i="17"/>
  <c r="E25" i="17"/>
  <c r="D25" i="17"/>
  <c r="D29" i="17"/>
  <c r="E29" i="17"/>
  <c r="D21" i="17"/>
  <c r="E21" i="17"/>
  <c r="E27" i="17"/>
  <c r="E26" i="17"/>
  <c r="E23" i="17"/>
  <c r="E22" i="17"/>
  <c r="P4" i="17"/>
  <c r="E28" i="17"/>
  <c r="E20" i="17"/>
  <c r="D24" i="17"/>
  <c r="C18" i="15"/>
  <c r="D18" i="15"/>
  <c r="F18" i="15" s="1"/>
  <c r="C19" i="15"/>
  <c r="D19" i="15"/>
  <c r="F19" i="15" s="1"/>
  <c r="C20" i="15"/>
  <c r="D20" i="15"/>
  <c r="F20" i="15" s="1"/>
  <c r="C21" i="15"/>
  <c r="D21" i="15"/>
  <c r="F21" i="15" s="1"/>
  <c r="D17" i="15"/>
  <c r="F17" i="15" s="1"/>
  <c r="C17" i="15"/>
  <c r="C3" i="15"/>
  <c r="E3" i="15" s="1"/>
  <c r="B16" i="17" s="1"/>
  <c r="E16" i="17" s="1"/>
  <c r="D3" i="15"/>
  <c r="C4" i="15"/>
  <c r="E4" i="15" s="1"/>
  <c r="B17" i="17" s="1"/>
  <c r="D17" i="17" s="1"/>
  <c r="D4" i="15"/>
  <c r="C5" i="15"/>
  <c r="E5" i="15" s="1"/>
  <c r="B18" i="17" s="1"/>
  <c r="D18" i="17" s="1"/>
  <c r="D5" i="15"/>
  <c r="C6" i="15"/>
  <c r="E6" i="15" s="1"/>
  <c r="B19" i="17" s="1"/>
  <c r="G19" i="17" s="1"/>
  <c r="D6" i="15"/>
  <c r="C7" i="15"/>
  <c r="D7" i="15"/>
  <c r="C8" i="15"/>
  <c r="D8" i="15"/>
  <c r="C9" i="15"/>
  <c r="D9" i="15"/>
  <c r="C10" i="15"/>
  <c r="D10" i="15"/>
  <c r="C11" i="15"/>
  <c r="D11" i="15"/>
  <c r="C12" i="15"/>
  <c r="D12" i="15"/>
  <c r="C13" i="15"/>
  <c r="D13" i="15"/>
  <c r="C14" i="15"/>
  <c r="D14" i="15"/>
  <c r="C15" i="15"/>
  <c r="D15" i="15"/>
  <c r="C16" i="15"/>
  <c r="D16" i="15"/>
  <c r="B30" i="16"/>
  <c r="D16" i="16"/>
  <c r="E16" i="16"/>
  <c r="D17" i="16"/>
  <c r="E17" i="16"/>
  <c r="D18" i="16"/>
  <c r="E18" i="16"/>
  <c r="D19" i="16"/>
  <c r="E19" i="16"/>
  <c r="D20" i="16"/>
  <c r="E20" i="16"/>
  <c r="D21" i="16"/>
  <c r="E21" i="16"/>
  <c r="D22" i="16"/>
  <c r="E22" i="16"/>
  <c r="D23" i="16"/>
  <c r="E23" i="16"/>
  <c r="D24" i="16"/>
  <c r="E24" i="16"/>
  <c r="D25" i="16"/>
  <c r="E25" i="16"/>
  <c r="D26" i="16"/>
  <c r="E26" i="16"/>
  <c r="D27" i="16"/>
  <c r="E27" i="16"/>
  <c r="D28" i="16"/>
  <c r="E28" i="16"/>
  <c r="D29" i="16"/>
  <c r="E29" i="16"/>
  <c r="E18" i="17" l="1"/>
  <c r="D16" i="17"/>
  <c r="G16" i="17"/>
  <c r="E19" i="17"/>
  <c r="D19" i="17"/>
  <c r="E17" i="17"/>
  <c r="G17" i="17"/>
  <c r="D30" i="16"/>
  <c r="E30" i="16"/>
  <c r="C9" i="17"/>
  <c r="AA26" i="31"/>
  <c r="AB5" i="31"/>
  <c r="U28" i="31"/>
  <c r="U27" i="31"/>
  <c r="A29" i="29"/>
  <c r="E23" i="29"/>
  <c r="E18" i="29"/>
  <c r="E11" i="29"/>
  <c r="A33" i="29"/>
  <c r="A6" i="29"/>
  <c r="B15" i="28"/>
  <c r="H9" i="28"/>
  <c r="H8" i="28"/>
  <c r="I7" i="28"/>
  <c r="B15" i="27"/>
  <c r="H9" i="27"/>
  <c r="H8" i="27"/>
  <c r="I7" i="27"/>
  <c r="H9" i="26"/>
  <c r="H8" i="26"/>
  <c r="B3" i="25"/>
  <c r="H9" i="18"/>
  <c r="H8" i="18"/>
  <c r="F1" i="21" l="1"/>
  <c r="E1" i="16"/>
  <c r="E1" i="1" s="1"/>
  <c r="A33" i="19"/>
  <c r="E1" i="17" l="1"/>
  <c r="C15" i="17"/>
  <c r="D2" i="15"/>
  <c r="C2" i="15"/>
  <c r="E2" i="15" s="1"/>
  <c r="F12" i="15"/>
  <c r="F13" i="15"/>
  <c r="F14" i="15"/>
  <c r="F15" i="15"/>
  <c r="F16" i="15"/>
  <c r="F3" i="1"/>
  <c r="F4" i="1" s="1"/>
  <c r="F5" i="1" s="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D9" i="17" l="1"/>
  <c r="C30" i="17"/>
  <c r="E9" i="17"/>
  <c r="F6" i="15" l="1"/>
  <c r="B15" i="17"/>
  <c r="F9" i="15" l="1"/>
  <c r="F4" i="15"/>
  <c r="F8" i="15"/>
  <c r="F5" i="15"/>
  <c r="E15" i="17"/>
  <c r="D15" i="17"/>
  <c r="F10" i="15"/>
  <c r="F3" i="15"/>
  <c r="F7" i="15"/>
  <c r="F11" i="15"/>
  <c r="F2" i="15"/>
  <c r="B30" i="17" l="1"/>
  <c r="J1" i="17" l="1"/>
  <c r="D30" i="17"/>
  <c r="E30" i="17"/>
  <c r="O3" i="17" l="1"/>
  <c r="P8" i="17" s="1"/>
  <c r="J5" i="17" s="1"/>
  <c r="O10" i="17" s="1"/>
  <c r="C8" i="17" l="1"/>
  <c r="D16" i="27" l="1"/>
  <c r="B10" i="16"/>
  <c r="D11" i="21"/>
  <c r="C7" i="17"/>
  <c r="C10" i="17" l="1"/>
  <c r="O12" i="17"/>
  <c r="P15" i="17" s="1"/>
  <c r="J9" i="17" s="1"/>
  <c r="B8" i="17" s="1"/>
  <c r="I15" i="17" s="1"/>
  <c r="G15" i="17" s="1"/>
  <c r="I20" i="17" l="1"/>
  <c r="G20" i="17" s="1"/>
  <c r="I18" i="17"/>
  <c r="G18" i="17" s="1"/>
  <c r="I27" i="17"/>
  <c r="G27" i="17" s="1"/>
  <c r="E8" i="17"/>
  <c r="J3" i="17"/>
  <c r="D8" i="17"/>
  <c r="B7" i="17"/>
  <c r="N11" i="31"/>
  <c r="D7" i="17" l="1"/>
  <c r="E7" i="17"/>
  <c r="B10" i="17"/>
  <c r="E10" i="17" l="1"/>
  <c r="D10" i="17"/>
</calcChain>
</file>

<file path=xl/comments1.xml><?xml version="1.0" encoding="utf-8"?>
<comments xmlns="http://schemas.openxmlformats.org/spreadsheetml/2006/main">
  <authors>
    <author>user</author>
  </authors>
  <commentList>
    <comment ref="H2" authorId="0" shapeId="0">
      <text>
        <r>
          <rPr>
            <b/>
            <sz val="9"/>
            <color indexed="81"/>
            <rFont val="MS P ゴシック"/>
            <family val="3"/>
            <charset val="128"/>
          </rPr>
          <t>user:</t>
        </r>
        <r>
          <rPr>
            <sz val="9"/>
            <color indexed="81"/>
            <rFont val="MS P ゴシック"/>
            <family val="3"/>
            <charset val="128"/>
          </rPr>
          <t xml:space="preserve">
申請日を入力してください。
和暦で表示されます。</t>
        </r>
      </text>
    </comment>
  </commentList>
</comments>
</file>

<file path=xl/comments2.xml><?xml version="1.0" encoding="utf-8"?>
<comments xmlns="http://schemas.openxmlformats.org/spreadsheetml/2006/main">
  <authors>
    <author>user</author>
  </authors>
  <commentList>
    <comment ref="H2" authorId="0" shapeId="0">
      <text>
        <r>
          <rPr>
            <b/>
            <sz val="9"/>
            <color indexed="81"/>
            <rFont val="MS P ゴシック"/>
            <family val="3"/>
            <charset val="128"/>
          </rPr>
          <t>user:</t>
        </r>
        <r>
          <rPr>
            <sz val="9"/>
            <color indexed="81"/>
            <rFont val="MS P ゴシック"/>
            <family val="3"/>
            <charset val="128"/>
          </rPr>
          <t xml:space="preserve">
申請日を入力してください。
和暦に変換されます。</t>
        </r>
      </text>
    </comment>
  </commentList>
</comments>
</file>

<file path=xl/comments3.xml><?xml version="1.0" encoding="utf-8"?>
<comments xmlns="http://schemas.openxmlformats.org/spreadsheetml/2006/main">
  <authors>
    <author>user</author>
  </authors>
  <commentList>
    <comment ref="H2" authorId="0" shapeId="0">
      <text>
        <r>
          <rPr>
            <b/>
            <sz val="9"/>
            <color indexed="81"/>
            <rFont val="MS P ゴシック"/>
            <family val="3"/>
            <charset val="128"/>
          </rPr>
          <t>user:</t>
        </r>
        <r>
          <rPr>
            <sz val="9"/>
            <color indexed="81"/>
            <rFont val="MS P ゴシック"/>
            <family val="3"/>
            <charset val="128"/>
          </rPr>
          <t xml:space="preserve">
提出日を入力してください。
和暦に変換されます。</t>
        </r>
      </text>
    </comment>
  </commentList>
</comments>
</file>

<file path=xl/comments4.xml><?xml version="1.0" encoding="utf-8"?>
<comments xmlns="http://schemas.openxmlformats.org/spreadsheetml/2006/main">
  <authors>
    <author>user</author>
  </authors>
  <commentList>
    <comment ref="C5" authorId="0" shapeId="0">
      <text>
        <r>
          <rPr>
            <b/>
            <sz val="9"/>
            <color indexed="81"/>
            <rFont val="MS P ゴシック"/>
            <family val="3"/>
            <charset val="128"/>
          </rPr>
          <t>user:</t>
        </r>
        <r>
          <rPr>
            <sz val="9"/>
            <color indexed="81"/>
            <rFont val="MS P ゴシック"/>
            <family val="3"/>
            <charset val="128"/>
          </rPr>
          <t xml:space="preserve">
交付決定日
和暦に変換されます。</t>
        </r>
      </text>
    </comment>
    <comment ref="B23" authorId="0" shapeId="0">
      <text>
        <r>
          <rPr>
            <b/>
            <sz val="9"/>
            <color indexed="81"/>
            <rFont val="MS P ゴシック"/>
            <family val="3"/>
            <charset val="128"/>
          </rPr>
          <t>user:</t>
        </r>
        <r>
          <rPr>
            <sz val="9"/>
            <color indexed="81"/>
            <rFont val="MS P ゴシック"/>
            <family val="3"/>
            <charset val="128"/>
          </rPr>
          <t xml:space="preserve">
提出日を入力してください。
和暦に変換されます。</t>
        </r>
      </text>
    </comment>
  </commentList>
</comments>
</file>

<file path=xl/sharedStrings.xml><?xml version="1.0" encoding="utf-8"?>
<sst xmlns="http://schemas.openxmlformats.org/spreadsheetml/2006/main" count="490" uniqueCount="356">
  <si>
    <t>摘　要</t>
    <rPh sb="0" eb="1">
      <t>テキ</t>
    </rPh>
    <rPh sb="2" eb="3">
      <t>ヨウ</t>
    </rPh>
    <phoneticPr fontId="3"/>
  </si>
  <si>
    <t>予算科目</t>
    <rPh sb="0" eb="2">
      <t>ヨサン</t>
    </rPh>
    <rPh sb="2" eb="4">
      <t>カモク</t>
    </rPh>
    <phoneticPr fontId="3"/>
  </si>
  <si>
    <t>番号</t>
    <rPh sb="0" eb="2">
      <t>バンゴウ</t>
    </rPh>
    <phoneticPr fontId="3"/>
  </si>
  <si>
    <t>決算額</t>
    <rPh sb="0" eb="3">
      <t>ケッサンガク</t>
    </rPh>
    <phoneticPr fontId="3"/>
  </si>
  <si>
    <t>支出金額</t>
    <rPh sb="0" eb="2">
      <t>シシュツ</t>
    </rPh>
    <rPh sb="2" eb="4">
      <t>キンガク</t>
    </rPh>
    <phoneticPr fontId="3"/>
  </si>
  <si>
    <t>予算額</t>
    <rPh sb="0" eb="3">
      <t>ヨサンガク</t>
    </rPh>
    <phoneticPr fontId="3"/>
  </si>
  <si>
    <t>差引増減</t>
    <rPh sb="0" eb="2">
      <t>サシヒキ</t>
    </rPh>
    <rPh sb="2" eb="4">
      <t>ゾウゲン</t>
    </rPh>
    <phoneticPr fontId="3"/>
  </si>
  <si>
    <t>領収書
№</t>
    <rPh sb="0" eb="2">
      <t>リョウシュウ</t>
    </rPh>
    <rPh sb="2" eb="3">
      <t>ショ</t>
    </rPh>
    <phoneticPr fontId="3"/>
  </si>
  <si>
    <t>合　計</t>
    <rPh sb="0" eb="1">
      <t>ア</t>
    </rPh>
    <rPh sb="2" eb="3">
      <t>ケイ</t>
    </rPh>
    <phoneticPr fontId="3"/>
  </si>
  <si>
    <t>月日</t>
    <rPh sb="0" eb="2">
      <t>ガッピ</t>
    </rPh>
    <phoneticPr fontId="3"/>
  </si>
  <si>
    <t>【支出明細】</t>
    <rPh sb="1" eb="3">
      <t>シシュツ</t>
    </rPh>
    <rPh sb="3" eb="5">
      <t>メイサイ</t>
    </rPh>
    <phoneticPr fontId="3"/>
  </si>
  <si>
    <t>補助対象経費</t>
    <rPh sb="0" eb="2">
      <t>ホジョ</t>
    </rPh>
    <rPh sb="2" eb="4">
      <t>タイショウ</t>
    </rPh>
    <rPh sb="4" eb="6">
      <t>ケイヒ</t>
    </rPh>
    <phoneticPr fontId="3"/>
  </si>
  <si>
    <t>対象外経費</t>
    <rPh sb="0" eb="2">
      <t>タイショウ</t>
    </rPh>
    <rPh sb="2" eb="3">
      <t>ガイ</t>
    </rPh>
    <rPh sb="3" eb="5">
      <t>ケイヒ</t>
    </rPh>
    <phoneticPr fontId="3"/>
  </si>
  <si>
    <t>１　収入の部</t>
  </si>
  <si>
    <t>比　　　較</t>
  </si>
  <si>
    <t>増</t>
  </si>
  <si>
    <t>減</t>
  </si>
  <si>
    <t>自己資金</t>
  </si>
  <si>
    <t>市町村費</t>
  </si>
  <si>
    <t>計</t>
  </si>
  <si>
    <t>２　支出の部</t>
  </si>
  <si>
    <t>別添２</t>
    <rPh sb="0" eb="2">
      <t>ベッテン</t>
    </rPh>
    <phoneticPr fontId="3"/>
  </si>
  <si>
    <t>予算額</t>
    <phoneticPr fontId="3"/>
  </si>
  <si>
    <t>区　分</t>
    <phoneticPr fontId="3"/>
  </si>
  <si>
    <t>予算額</t>
    <phoneticPr fontId="3"/>
  </si>
  <si>
    <t>前年度
予算額</t>
    <phoneticPr fontId="3"/>
  </si>
  <si>
    <t>備　考</t>
    <phoneticPr fontId="3"/>
  </si>
  <si>
    <t>備　考</t>
    <phoneticPr fontId="3"/>
  </si>
  <si>
    <t>そ の 他</t>
    <phoneticPr fontId="3"/>
  </si>
  <si>
    <t>精算額</t>
    <rPh sb="0" eb="2">
      <t>セイサン</t>
    </rPh>
    <phoneticPr fontId="3"/>
  </si>
  <si>
    <t>予算額</t>
    <phoneticPr fontId="3"/>
  </si>
  <si>
    <t>団体名：</t>
    <rPh sb="0" eb="2">
      <t>ダンタイ</t>
    </rPh>
    <rPh sb="2" eb="3">
      <t>メイ</t>
    </rPh>
    <phoneticPr fontId="3"/>
  </si>
  <si>
    <t>様式第１号(第８条関係)</t>
    <phoneticPr fontId="3"/>
  </si>
  <si>
    <t>南阿蘇村長　吉良　清一　様</t>
    <rPh sb="6" eb="8">
      <t>キラ</t>
    </rPh>
    <rPh sb="9" eb="11">
      <t>セイイチ</t>
    </rPh>
    <phoneticPr fontId="3"/>
  </si>
  <si>
    <t>所在地</t>
    <phoneticPr fontId="3"/>
  </si>
  <si>
    <t>団体名</t>
    <phoneticPr fontId="3"/>
  </si>
  <si>
    <t>代表者名　</t>
    <phoneticPr fontId="3"/>
  </si>
  <si>
    <t>(申請者)</t>
    <phoneticPr fontId="3"/>
  </si>
  <si>
    <t>南阿蘇村きらめく地域づくり支援事業実施計画承認申請書</t>
    <phoneticPr fontId="3"/>
  </si>
  <si>
    <t>記</t>
    <rPh sb="0" eb="1">
      <t>キ</t>
    </rPh>
    <phoneticPr fontId="3"/>
  </si>
  <si>
    <t>１．事業計画書(様式第１号別添１)</t>
    <phoneticPr fontId="3"/>
  </si>
  <si>
    <t>２．収支予算書(様式第１号別添２)</t>
    <phoneticPr fontId="3"/>
  </si>
  <si>
    <t>３．団体に関する調書(様式第１号別添３)</t>
    <phoneticPr fontId="3"/>
  </si>
  <si>
    <t>４．団体名簿(様式第１号別添４)</t>
    <phoneticPr fontId="3"/>
  </si>
  <si>
    <t>５．事業スケジュール(様式第１号別添５)</t>
    <phoneticPr fontId="3"/>
  </si>
  <si>
    <t>６．申請団体の直近の収支予算書と決算書</t>
    <phoneticPr fontId="3"/>
  </si>
  <si>
    <t>７．実施設計書(施設整備の場合)</t>
    <phoneticPr fontId="3"/>
  </si>
  <si>
    <t>８．事業の実施箇所を示す位置図</t>
    <phoneticPr fontId="3"/>
  </si>
  <si>
    <t>９．現況写真(備品及び施設整備の場合)</t>
    <phoneticPr fontId="3"/>
  </si>
  <si>
    <t>10．事業実施箇所の土地又は建物の登記事項証明書(施設整備の場合)</t>
    <phoneticPr fontId="3"/>
  </si>
  <si>
    <t>11．事業実施個所の公図(施設整備の場合)</t>
    <phoneticPr fontId="3"/>
  </si>
  <si>
    <t>12．事業実施個所の土地賃貸者契約書(借地上で施設整備を行う場合)</t>
    <phoneticPr fontId="3"/>
  </si>
  <si>
    <t>14．その他村が必要と認める書類</t>
    <phoneticPr fontId="3"/>
  </si>
  <si>
    <t>補助対象事業名</t>
    <phoneticPr fontId="3"/>
  </si>
  <si>
    <t>事業概要</t>
    <phoneticPr fontId="3"/>
  </si>
  <si>
    <t>１</t>
    <phoneticPr fontId="3"/>
  </si>
  <si>
    <t>２</t>
    <phoneticPr fontId="3"/>
  </si>
  <si>
    <t>㊞</t>
    <phoneticPr fontId="3"/>
  </si>
  <si>
    <t>　南阿蘇村大字</t>
    <rPh sb="1" eb="5">
      <t>ミナミアソムラ</t>
    </rPh>
    <rPh sb="5" eb="7">
      <t>オオアザ</t>
    </rPh>
    <phoneticPr fontId="3"/>
  </si>
  <si>
    <t>年度において、別紙事業計画に基づき南阿蘇村きらめく地域づくり支援事業を実施</t>
    <phoneticPr fontId="3"/>
  </si>
  <si>
    <t>ます。</t>
    <phoneticPr fontId="3"/>
  </si>
  <si>
    <t>したいので、南阿蘇村きらめく地域づくり支援事業補助金交付要綱第８条の規定により申請し</t>
    <phoneticPr fontId="3"/>
  </si>
  <si>
    <t>13．申請者にかかる村税の未納がない証明書。ただし、南阿蘇村税の未納がないことを</t>
    <phoneticPr fontId="3"/>
  </si>
  <si>
    <t>税担当課に照会することに同意をした場合は、村税の未納がない証明書の提出は不要</t>
    <phoneticPr fontId="3"/>
  </si>
  <si>
    <t>とし、同意書を提出すること。</t>
    <phoneticPr fontId="3"/>
  </si>
  <si>
    <t>○</t>
    <phoneticPr fontId="3"/>
  </si>
  <si>
    <t>【添付書類】</t>
    <phoneticPr fontId="3"/>
  </si>
  <si>
    <t>別添１</t>
    <phoneticPr fontId="3"/>
  </si>
  <si>
    <t>１．事業名称</t>
    <phoneticPr fontId="3"/>
  </si>
  <si>
    <t>２．事業区分</t>
    <phoneticPr fontId="3"/>
  </si>
  <si>
    <t>年目)</t>
    <phoneticPr fontId="3"/>
  </si>
  <si>
    <t>１．地域活力推進事業</t>
    <phoneticPr fontId="3"/>
  </si>
  <si>
    <t>エ　村民の満足度が高まり、具体的な成果及び効果が期待できる事業</t>
    <phoneticPr fontId="3"/>
  </si>
  <si>
    <t>ア　地域課題及び社会的課題の解決が図られる事業</t>
    <phoneticPr fontId="3"/>
  </si>
  <si>
    <t>イ　地域交流を促進するため創意工夫が認められる事業</t>
    <phoneticPr fontId="3"/>
  </si>
  <si>
    <t>ウ　先駆的及び独創的な工夫及びアイデアが認められる事業</t>
    <phoneticPr fontId="3"/>
  </si>
  <si>
    <t>オ　南阿蘇村を核とし、広域的な活性化を目的として実施する事業</t>
    <phoneticPr fontId="3"/>
  </si>
  <si>
    <t>２．環境保全推進事業</t>
    <phoneticPr fontId="3"/>
  </si>
  <si>
    <t>(申請</t>
    <phoneticPr fontId="3"/>
  </si>
  <si>
    <t>イ　環境保全活動に際し先駆的及び独創的な工夫及びアイデアが認められる事業</t>
    <phoneticPr fontId="3"/>
  </si>
  <si>
    <t>３．地域活動継承事業</t>
    <phoneticPr fontId="3"/>
  </si>
  <si>
    <t>ア　歴史、文化、自然等地域資源の活用を目的として実施する継承的事業</t>
    <phoneticPr fontId="3"/>
  </si>
  <si>
    <t>イ　地域活動貢献に資する継承的事業</t>
    <phoneticPr fontId="3"/>
  </si>
  <si>
    <t>ウ　地域の暮らし向上に資する事業</t>
    <phoneticPr fontId="3"/>
  </si>
  <si>
    <t>ア　地下水保全、景観保全、エネルギー再生活動、など南阿蘇村の自然の魅力を発信</t>
    <phoneticPr fontId="3"/>
  </si>
  <si>
    <t>　　する活動で具体的な成果及び効果が期待できる事業</t>
    <phoneticPr fontId="3"/>
  </si>
  <si>
    <t>３．事業実施個所</t>
    <rPh sb="4" eb="6">
      <t>ジッシ</t>
    </rPh>
    <rPh sb="6" eb="8">
      <t>カショ</t>
    </rPh>
    <phoneticPr fontId="3"/>
  </si>
  <si>
    <t>４．事業実施期間</t>
    <rPh sb="4" eb="6">
      <t>ジッシ</t>
    </rPh>
    <rPh sb="6" eb="8">
      <t>キカン</t>
    </rPh>
    <phoneticPr fontId="3"/>
  </si>
  <si>
    <t>～</t>
    <phoneticPr fontId="3"/>
  </si>
  <si>
    <t>５．地域の現状、課題、計画に至った経緯</t>
    <phoneticPr fontId="3"/>
  </si>
  <si>
    <t>事　業　計　画　書</t>
    <phoneticPr fontId="3"/>
  </si>
  <si>
    <t>６．事業内容及び実施方法(施設や備品を整備する場合、具体的使用目的についても記載ください。)</t>
    <phoneticPr fontId="3"/>
  </si>
  <si>
    <t>７．事業実施により想定される効果(できるだけ数値目標を併せて記入してください。)</t>
    <phoneticPr fontId="3"/>
  </si>
  <si>
    <t>○</t>
    <phoneticPr fontId="3"/>
  </si>
  <si>
    <t>収入</t>
    <phoneticPr fontId="3"/>
  </si>
  <si>
    <t>３　収支内訳書</t>
    <phoneticPr fontId="3"/>
  </si>
  <si>
    <t>金額（円）</t>
    <rPh sb="0" eb="2">
      <t>キンガク</t>
    </rPh>
    <rPh sb="3" eb="4">
      <t>エン</t>
    </rPh>
    <phoneticPr fontId="3"/>
  </si>
  <si>
    <t>自己資金</t>
    <phoneticPr fontId="3"/>
  </si>
  <si>
    <t>収入合計</t>
    <rPh sb="0" eb="2">
      <t>シュウニュウ</t>
    </rPh>
    <rPh sb="2" eb="3">
      <t>ゴウ</t>
    </rPh>
    <phoneticPr fontId="3"/>
  </si>
  <si>
    <t>支出</t>
    <phoneticPr fontId="3"/>
  </si>
  <si>
    <t>積算根拠</t>
    <rPh sb="0" eb="2">
      <t>セキサン</t>
    </rPh>
    <rPh sb="2" eb="4">
      <t>コンキョ</t>
    </rPh>
    <phoneticPr fontId="3"/>
  </si>
  <si>
    <t>計</t>
    <rPh sb="0" eb="1">
      <t>ケイ</t>
    </rPh>
    <phoneticPr fontId="3"/>
  </si>
  <si>
    <t>支出合計</t>
    <rPh sb="0" eb="2">
      <t>シシュツ</t>
    </rPh>
    <rPh sb="2" eb="4">
      <t>ゴウケイ</t>
    </rPh>
    <phoneticPr fontId="3"/>
  </si>
  <si>
    <t>補助対象外経費</t>
    <rPh sb="0" eb="2">
      <t>ホジョ</t>
    </rPh>
    <rPh sb="2" eb="4">
      <t>タイショウ</t>
    </rPh>
    <rPh sb="4" eb="5">
      <t>ガイ</t>
    </rPh>
    <rPh sb="5" eb="7">
      <t>ケイヒ</t>
    </rPh>
    <phoneticPr fontId="3"/>
  </si>
  <si>
    <t>別添３</t>
    <phoneticPr fontId="3"/>
  </si>
  <si>
    <t>団体に関する調書</t>
    <phoneticPr fontId="3"/>
  </si>
  <si>
    <t>団体名</t>
  </si>
  <si>
    <t>団体所在地</t>
  </si>
  <si>
    <t>代表者</t>
  </si>
  <si>
    <t>連絡先</t>
  </si>
  <si>
    <t>組織形態及び会員数</t>
  </si>
  <si>
    <t>主な活動地域</t>
  </si>
  <si>
    <t>これまでの主な活動内容</t>
  </si>
  <si>
    <t>前年度決算</t>
  </si>
  <si>
    <t>本年度予算</t>
  </si>
  <si>
    <t>担当者</t>
  </si>
  <si>
    <t>ＴＥＬ</t>
  </si>
  <si>
    <t>ＦＡＸ</t>
  </si>
  <si>
    <t>Ｅ-mail</t>
  </si>
  <si>
    <t>氏　名</t>
    <phoneticPr fontId="3"/>
  </si>
  <si>
    <t>住　所</t>
    <phoneticPr fontId="3"/>
  </si>
  <si>
    <t>備　考</t>
    <phoneticPr fontId="3"/>
  </si>
  <si>
    <t>別添４</t>
    <phoneticPr fontId="3"/>
  </si>
  <si>
    <t>団　体　名　簿</t>
    <phoneticPr fontId="3"/>
  </si>
  <si>
    <t>団体名：</t>
    <phoneticPr fontId="3"/>
  </si>
  <si>
    <t>住　　所</t>
    <phoneticPr fontId="3"/>
  </si>
  <si>
    <t>役職名</t>
    <phoneticPr fontId="3"/>
  </si>
  <si>
    <t>南阿蘇村大字</t>
    <rPh sb="0" eb="4">
      <t>ミナミアソムラ</t>
    </rPh>
    <rPh sb="4" eb="6">
      <t>オオアザ</t>
    </rPh>
    <phoneticPr fontId="3"/>
  </si>
  <si>
    <t>事業スケジュール</t>
    <rPh sb="0" eb="2">
      <t>ジギョウ</t>
    </rPh>
    <phoneticPr fontId="3"/>
  </si>
  <si>
    <t>別添５</t>
    <phoneticPr fontId="3"/>
  </si>
  <si>
    <t>月</t>
    <rPh sb="0" eb="1">
      <t>ツキ</t>
    </rPh>
    <phoneticPr fontId="3"/>
  </si>
  <si>
    <t>事業内容</t>
    <rPh sb="0" eb="2">
      <t>ジギョウ</t>
    </rPh>
    <rPh sb="2" eb="4">
      <t>ナイヨウ</t>
    </rPh>
    <phoneticPr fontId="3"/>
  </si>
  <si>
    <t>備　　考</t>
    <rPh sb="0" eb="1">
      <t>ビ</t>
    </rPh>
    <rPh sb="3" eb="4">
      <t>コウ</t>
    </rPh>
    <phoneticPr fontId="3"/>
  </si>
  <si>
    <t>4月</t>
    <rPh sb="1" eb="2">
      <t>ガツ</t>
    </rPh>
    <phoneticPr fontId="3"/>
  </si>
  <si>
    <t>5月</t>
  </si>
  <si>
    <t>6月</t>
  </si>
  <si>
    <t>7月</t>
  </si>
  <si>
    <t>8月</t>
  </si>
  <si>
    <t>9月</t>
  </si>
  <si>
    <t>10月</t>
  </si>
  <si>
    <t>11月</t>
  </si>
  <si>
    <t>12月</t>
  </si>
  <si>
    <t>1月</t>
    <rPh sb="1" eb="2">
      <t>ガツ</t>
    </rPh>
    <phoneticPr fontId="3"/>
  </si>
  <si>
    <t>2月</t>
  </si>
  <si>
    <t>3月</t>
  </si>
  <si>
    <t>別添６</t>
    <rPh sb="0" eb="2">
      <t>ベッテン</t>
    </rPh>
    <phoneticPr fontId="3"/>
  </si>
  <si>
    <t>税情報等照会同意書</t>
    <phoneticPr fontId="3"/>
  </si>
  <si>
    <t>　南阿蘇村きらめく地域づくり支援事業補助金交付要綱第８条第１項第１３号に基づく事業計画承認申請の適格要件を確認するため、当該補助事業の担当職員が下記の南阿蘇村税情報を所管課に照会し調査することに同意します。</t>
    <phoneticPr fontId="3"/>
  </si>
  <si>
    <t>１．固定資産税、村民税及び国民健康保険税の滞納の有無</t>
    <phoneticPr fontId="3"/>
  </si>
  <si>
    <t>南阿蘇村きらめく地域づくり支援事業補助金交付申請書</t>
    <phoneticPr fontId="3"/>
  </si>
  <si>
    <t>したいので、金</t>
    <rPh sb="6" eb="7">
      <t>キン</t>
    </rPh>
    <phoneticPr fontId="3"/>
  </si>
  <si>
    <t>交付要綱第11条により関係書類を添えて申請します。</t>
    <phoneticPr fontId="3"/>
  </si>
  <si>
    <t>円を交付されるよう南阿蘇村きらめく地域づくり支援事業補助金</t>
    <phoneticPr fontId="3"/>
  </si>
  <si>
    <t>南阿蘇村きらめく地域づくり支援事業完了実績報告書</t>
    <phoneticPr fontId="3"/>
  </si>
  <si>
    <t>づくり支援事業補助金交付要綱第18条の規定により、関係書類を添えてその実績を報告します。</t>
    <phoneticPr fontId="3"/>
  </si>
  <si>
    <t>添付書類</t>
    <phoneticPr fontId="3"/>
  </si>
  <si>
    <t>１．事業成果報告書(別添)</t>
    <phoneticPr fontId="3"/>
  </si>
  <si>
    <t>３．その他村長が必要と認める書類</t>
    <phoneticPr fontId="3"/>
  </si>
  <si>
    <t>２．収支精算書(様式第１号の別添２)及びその根拠資料(領収書等の写し)</t>
    <phoneticPr fontId="3"/>
  </si>
  <si>
    <t>事　業　成　果　報　告　書</t>
    <rPh sb="4" eb="5">
      <t>シゲル</t>
    </rPh>
    <rPh sb="6" eb="7">
      <t>カ</t>
    </rPh>
    <rPh sb="8" eb="9">
      <t>ホウ</t>
    </rPh>
    <rPh sb="10" eb="11">
      <t>コク</t>
    </rPh>
    <phoneticPr fontId="3"/>
  </si>
  <si>
    <t>５．事業成果</t>
    <rPh sb="2" eb="4">
      <t>ジギョウ</t>
    </rPh>
    <rPh sb="4" eb="6">
      <t>セイカ</t>
    </rPh>
    <phoneticPr fontId="3"/>
  </si>
  <si>
    <t>６．自己評価</t>
    <rPh sb="2" eb="4">
      <t>ジコ</t>
    </rPh>
    <rPh sb="4" eb="6">
      <t>ヒョウカ</t>
    </rPh>
    <phoneticPr fontId="3"/>
  </si>
  <si>
    <t>１.計画どおり実施することができた。</t>
    <phoneticPr fontId="3"/>
  </si>
  <si>
    <t>２.概ね実施することができた。</t>
    <phoneticPr fontId="3"/>
  </si>
  <si>
    <t>３.実施することができなかった</t>
    <phoneticPr fontId="3"/>
  </si>
  <si>
    <t>(理由)</t>
    <phoneticPr fontId="3"/>
  </si>
  <si>
    <t>事業を計画どおり実施する</t>
    <phoneticPr fontId="3"/>
  </si>
  <si>
    <t>ことができたか</t>
    <phoneticPr fontId="3"/>
  </si>
  <si>
    <t>「7.事業実施により想定される効果」で記入した項目を達成することができたか記入。</t>
    <phoneticPr fontId="3"/>
  </si>
  <si>
    <t>事業実施にあたり工夫・改善すべき点があれば記入。</t>
    <phoneticPr fontId="3"/>
  </si>
  <si>
    <t>今後の展開について</t>
    <phoneticPr fontId="3"/>
  </si>
  <si>
    <t>次年度以降の事業展開について記入。</t>
    <phoneticPr fontId="3"/>
  </si>
  <si>
    <t>様式第11号(第20条関係)</t>
    <phoneticPr fontId="3"/>
  </si>
  <si>
    <t>南阿蘇村きらめく地域づくり支援事業補助金交付請求書</t>
    <phoneticPr fontId="3"/>
  </si>
  <si>
    <t>年度</t>
    <rPh sb="0" eb="2">
      <t>ネンド</t>
    </rPh>
    <phoneticPr fontId="3"/>
  </si>
  <si>
    <t>号で交付決定通知があった</t>
    <phoneticPr fontId="3"/>
  </si>
  <si>
    <t>南阿蘇村きらめく地域づくり支援事業補助金について、下記の金額を交付されるよう南阿</t>
    <phoneticPr fontId="3"/>
  </si>
  <si>
    <t>蘇村きらめく地域づくり支援事業補助金交付要綱第20条の規定により請求します。</t>
    <phoneticPr fontId="3"/>
  </si>
  <si>
    <t>金</t>
    <rPh sb="0" eb="1">
      <t>キン</t>
    </rPh>
    <phoneticPr fontId="3"/>
  </si>
  <si>
    <t>請求額</t>
    <rPh sb="0" eb="2">
      <t>セイキュウ</t>
    </rPh>
    <rPh sb="2" eb="3">
      <t>ガク</t>
    </rPh>
    <phoneticPr fontId="3"/>
  </si>
  <si>
    <t>円</t>
    <rPh sb="0" eb="1">
      <t>エン</t>
    </rPh>
    <phoneticPr fontId="3"/>
  </si>
  <si>
    <t>金融機関名</t>
    <rPh sb="0" eb="2">
      <t>キンユウ</t>
    </rPh>
    <rPh sb="2" eb="4">
      <t>キカン</t>
    </rPh>
    <rPh sb="4" eb="5">
      <t>メイ</t>
    </rPh>
    <phoneticPr fontId="3"/>
  </si>
  <si>
    <t>支店名</t>
    <rPh sb="0" eb="3">
      <t>シテンメイ</t>
    </rPh>
    <phoneticPr fontId="3"/>
  </si>
  <si>
    <t>預金種目</t>
    <rPh sb="0" eb="2">
      <t>ヨキン</t>
    </rPh>
    <rPh sb="2" eb="4">
      <t>シュモク</t>
    </rPh>
    <phoneticPr fontId="3"/>
  </si>
  <si>
    <t>口座番号</t>
    <rPh sb="0" eb="2">
      <t>コウザ</t>
    </rPh>
    <rPh sb="2" eb="4">
      <t>バンゴウ</t>
    </rPh>
    <phoneticPr fontId="3"/>
  </si>
  <si>
    <t>代表者名</t>
    <phoneticPr fontId="3"/>
  </si>
  <si>
    <t>㊞</t>
    <phoneticPr fontId="3"/>
  </si>
  <si>
    <t>南阿蘇村大字</t>
    <rPh sb="0" eb="1">
      <t>ミナミ</t>
    </rPh>
    <rPh sb="1" eb="3">
      <t>アソ</t>
    </rPh>
    <rPh sb="3" eb="4">
      <t>ムラ</t>
    </rPh>
    <rPh sb="4" eb="6">
      <t>オオアザ</t>
    </rPh>
    <phoneticPr fontId="3"/>
  </si>
  <si>
    <t>　※該当に✔</t>
    <rPh sb="2" eb="4">
      <t>ガイトウ</t>
    </rPh>
    <phoneticPr fontId="3"/>
  </si>
  <si>
    <t>地域活力推進事業</t>
    <phoneticPr fontId="3"/>
  </si>
  <si>
    <t>年目</t>
    <rPh sb="0" eb="2">
      <t>ネンメ</t>
    </rPh>
    <phoneticPr fontId="3"/>
  </si>
  <si>
    <t>環境保全推進事業</t>
    <phoneticPr fontId="3"/>
  </si>
  <si>
    <t>地域活動継承事業</t>
    <phoneticPr fontId="3"/>
  </si>
  <si>
    <t>補助金額</t>
    <rPh sb="0" eb="4">
      <t>ホジョキンガク</t>
    </rPh>
    <phoneticPr fontId="3"/>
  </si>
  <si>
    <t>上限額</t>
    <rPh sb="0" eb="3">
      <t>ジョウゲンガク</t>
    </rPh>
    <phoneticPr fontId="3"/>
  </si>
  <si>
    <t>謝金</t>
    <phoneticPr fontId="3"/>
  </si>
  <si>
    <t>当該団体会員以外の講師や専門家への謝礼</t>
    <phoneticPr fontId="3"/>
  </si>
  <si>
    <t>招致旅費</t>
    <phoneticPr fontId="3"/>
  </si>
  <si>
    <t>出演者等の交通費、通行料金、宿泊費など</t>
    <phoneticPr fontId="3"/>
  </si>
  <si>
    <t>材料費</t>
    <phoneticPr fontId="3"/>
  </si>
  <si>
    <t>食材、資材の購入費など</t>
    <phoneticPr fontId="3"/>
  </si>
  <si>
    <t>消耗品費</t>
    <phoneticPr fontId="3"/>
  </si>
  <si>
    <t>事務用品、コピー用紙など</t>
    <phoneticPr fontId="3"/>
  </si>
  <si>
    <t>使用料及び借上料</t>
    <phoneticPr fontId="3"/>
  </si>
  <si>
    <t>会場や機器などの使用料又は賃借料</t>
    <phoneticPr fontId="3"/>
  </si>
  <si>
    <t>通信運搬費</t>
    <phoneticPr fontId="3"/>
  </si>
  <si>
    <t>郵便料、運搬に係る経費など</t>
    <phoneticPr fontId="3"/>
  </si>
  <si>
    <t>広告料</t>
    <phoneticPr fontId="3"/>
  </si>
  <si>
    <t>手数料</t>
    <phoneticPr fontId="3"/>
  </si>
  <si>
    <t>各種申請手数料、新聞折込手数料、代金の振込手数料など</t>
    <phoneticPr fontId="3"/>
  </si>
  <si>
    <t>印刷製本費</t>
    <phoneticPr fontId="3"/>
  </si>
  <si>
    <t>コピー代、チラシ等の印刷代など</t>
    <phoneticPr fontId="3"/>
  </si>
  <si>
    <t>賃金</t>
    <phoneticPr fontId="3"/>
  </si>
  <si>
    <t>アルバイト・臨時職員賃金</t>
    <phoneticPr fontId="3"/>
  </si>
  <si>
    <t>保険料</t>
    <phoneticPr fontId="3"/>
  </si>
  <si>
    <t>申請者や参加者などの損害保険料、傷害保険料</t>
    <phoneticPr fontId="3"/>
  </si>
  <si>
    <t>委託料</t>
    <phoneticPr fontId="3"/>
  </si>
  <si>
    <t>備品購入費</t>
    <phoneticPr fontId="3"/>
  </si>
  <si>
    <t>技術等研究費</t>
    <phoneticPr fontId="3"/>
  </si>
  <si>
    <t>施設整備費</t>
    <phoneticPr fontId="3"/>
  </si>
  <si>
    <t>土地に定着したもの</t>
    <phoneticPr fontId="3"/>
  </si>
  <si>
    <t>補助金総額の１０分の３以内の額</t>
    <phoneticPr fontId="3"/>
  </si>
  <si>
    <t>団体に関する調書の作成</t>
    <rPh sb="0" eb="2">
      <t>ダンタイ</t>
    </rPh>
    <rPh sb="3" eb="4">
      <t>カン</t>
    </rPh>
    <rPh sb="6" eb="8">
      <t>チョウショ</t>
    </rPh>
    <rPh sb="9" eb="11">
      <t>サクセイ</t>
    </rPh>
    <phoneticPr fontId="3"/>
  </si>
  <si>
    <t>補助金申請、実績の作成を容易にするためのツールです。</t>
    <rPh sb="0" eb="3">
      <t>ホジョキン</t>
    </rPh>
    <rPh sb="3" eb="5">
      <t>シンセイ</t>
    </rPh>
    <rPh sb="6" eb="8">
      <t>ジッセキ</t>
    </rPh>
    <rPh sb="9" eb="11">
      <t>サクセイ</t>
    </rPh>
    <rPh sb="12" eb="14">
      <t>ヨウイ</t>
    </rPh>
    <phoneticPr fontId="3"/>
  </si>
  <si>
    <t>水色セル</t>
    <rPh sb="0" eb="1">
      <t>ミズ</t>
    </rPh>
    <rPh sb="1" eb="2">
      <t>イロ</t>
    </rPh>
    <phoneticPr fontId="3"/>
  </si>
  <si>
    <t>貴団体に関する必要情報を入力してください。</t>
    <rPh sb="0" eb="1">
      <t>キ</t>
    </rPh>
    <rPh sb="1" eb="3">
      <t>ダンタイ</t>
    </rPh>
    <rPh sb="4" eb="5">
      <t>カン</t>
    </rPh>
    <rPh sb="7" eb="9">
      <t>ヒツヨウ</t>
    </rPh>
    <rPh sb="9" eb="11">
      <t>ジョウホウ</t>
    </rPh>
    <rPh sb="12" eb="14">
      <t>ニュウリョク</t>
    </rPh>
    <phoneticPr fontId="3"/>
  </si>
  <si>
    <t>団体名簿</t>
    <rPh sb="0" eb="2">
      <t>ダンタイ</t>
    </rPh>
    <rPh sb="2" eb="4">
      <t>メイボ</t>
    </rPh>
    <phoneticPr fontId="3"/>
  </si>
  <si>
    <t xml:space="preserve">氏　　名 </t>
    <phoneticPr fontId="3"/>
  </si>
  <si>
    <t>貴団体を構成する人員の名簿を作成してください。</t>
    <rPh sb="0" eb="1">
      <t>キ</t>
    </rPh>
    <rPh sb="1" eb="3">
      <t>ダンタイ</t>
    </rPh>
    <rPh sb="4" eb="6">
      <t>コウセイ</t>
    </rPh>
    <rPh sb="8" eb="10">
      <t>ジンイン</t>
    </rPh>
    <rPh sb="11" eb="13">
      <t>メイボ</t>
    </rPh>
    <rPh sb="14" eb="16">
      <t>サクセイ</t>
    </rPh>
    <phoneticPr fontId="3"/>
  </si>
  <si>
    <t>計画承認申請書</t>
    <rPh sb="0" eb="2">
      <t>ケイカク</t>
    </rPh>
    <rPh sb="2" eb="4">
      <t>ショウニン</t>
    </rPh>
    <rPh sb="4" eb="7">
      <t>シンセイショ</t>
    </rPh>
    <phoneticPr fontId="3"/>
  </si>
  <si>
    <t>該当する添付書類に☑を入れてください。</t>
    <rPh sb="0" eb="2">
      <t>ガイトウ</t>
    </rPh>
    <rPh sb="4" eb="6">
      <t>テンプ</t>
    </rPh>
    <rPh sb="6" eb="8">
      <t>ショルイ</t>
    </rPh>
    <rPh sb="11" eb="12">
      <t>イ</t>
    </rPh>
    <phoneticPr fontId="3"/>
  </si>
  <si>
    <t>事業計画書</t>
    <rPh sb="0" eb="2">
      <t>ジギョウ</t>
    </rPh>
    <rPh sb="2" eb="5">
      <t>ケイカクショ</t>
    </rPh>
    <phoneticPr fontId="3"/>
  </si>
  <si>
    <t>３．事業実施個所　⇒　入力してください。</t>
    <rPh sb="2" eb="4">
      <t>ジギョウ</t>
    </rPh>
    <rPh sb="4" eb="6">
      <t>ジッシ</t>
    </rPh>
    <rPh sb="6" eb="8">
      <t>カショ</t>
    </rPh>
    <rPh sb="11" eb="13">
      <t>ニュウリョク</t>
    </rPh>
    <phoneticPr fontId="3"/>
  </si>
  <si>
    <t>４．事業実施期間　⇒　R1.1.1という風に入力すれば和暦に変換します。</t>
    <rPh sb="2" eb="4">
      <t>ジギョウ</t>
    </rPh>
    <rPh sb="4" eb="6">
      <t>ジッシ</t>
    </rPh>
    <rPh sb="6" eb="8">
      <t>キカン</t>
    </rPh>
    <rPh sb="20" eb="21">
      <t>フウ</t>
    </rPh>
    <rPh sb="22" eb="24">
      <t>ニュウリョク</t>
    </rPh>
    <rPh sb="27" eb="29">
      <t>ワレキ</t>
    </rPh>
    <rPh sb="30" eb="32">
      <t>ヘンカン</t>
    </rPh>
    <phoneticPr fontId="3"/>
  </si>
  <si>
    <t>１）計画承認申請書作成</t>
    <rPh sb="2" eb="4">
      <t>ケイカク</t>
    </rPh>
    <rPh sb="4" eb="6">
      <t>ショウニン</t>
    </rPh>
    <rPh sb="6" eb="8">
      <t>シンセイ</t>
    </rPh>
    <rPh sb="9" eb="11">
      <t>サクセイ</t>
    </rPh>
    <phoneticPr fontId="3"/>
  </si>
  <si>
    <t>税情報同意書</t>
    <rPh sb="0" eb="1">
      <t>ゼイ</t>
    </rPh>
    <rPh sb="1" eb="3">
      <t>ジョウホウ</t>
    </rPh>
    <rPh sb="3" eb="6">
      <t>ドウイショ</t>
    </rPh>
    <phoneticPr fontId="3"/>
  </si>
  <si>
    <t>自動作成されます。</t>
    <rPh sb="0" eb="2">
      <t>ジドウ</t>
    </rPh>
    <rPh sb="2" eb="4">
      <t>サクセイ</t>
    </rPh>
    <phoneticPr fontId="3"/>
  </si>
  <si>
    <t>２）交付申請書作成</t>
    <rPh sb="2" eb="4">
      <t>コウフ</t>
    </rPh>
    <rPh sb="4" eb="7">
      <t>シンセイショ</t>
    </rPh>
    <rPh sb="7" eb="9">
      <t>サクセイ</t>
    </rPh>
    <phoneticPr fontId="3"/>
  </si>
  <si>
    <t>３）事業実施に当たって</t>
    <rPh sb="2" eb="4">
      <t>ジギョウ</t>
    </rPh>
    <rPh sb="4" eb="6">
      <t>ジッシ</t>
    </rPh>
    <rPh sb="7" eb="8">
      <t>ア</t>
    </rPh>
    <phoneticPr fontId="3"/>
  </si>
  <si>
    <t>「支出明細」で支出額の管理ができます。</t>
    <rPh sb="1" eb="3">
      <t>シシュツ</t>
    </rPh>
    <rPh sb="3" eb="5">
      <t>メイサイ</t>
    </rPh>
    <rPh sb="7" eb="9">
      <t>シシュツ</t>
    </rPh>
    <rPh sb="9" eb="10">
      <t>ガク</t>
    </rPh>
    <rPh sb="11" eb="13">
      <t>カンリ</t>
    </rPh>
    <phoneticPr fontId="3"/>
  </si>
  <si>
    <t>適用　⇒　支払い内容を記入</t>
    <rPh sb="0" eb="2">
      <t>テキヨウ</t>
    </rPh>
    <rPh sb="5" eb="7">
      <t>シハラ</t>
    </rPh>
    <rPh sb="8" eb="10">
      <t>ナイヨウ</t>
    </rPh>
    <rPh sb="11" eb="13">
      <t>キニュウ</t>
    </rPh>
    <phoneticPr fontId="3"/>
  </si>
  <si>
    <t>支出金額　⇒　金額を入力</t>
    <rPh sb="0" eb="2">
      <t>シシュツ</t>
    </rPh>
    <rPh sb="2" eb="4">
      <t>キンガク</t>
    </rPh>
    <rPh sb="7" eb="9">
      <t>キンガク</t>
    </rPh>
    <rPh sb="10" eb="12">
      <t>ニュウリョク</t>
    </rPh>
    <phoneticPr fontId="3"/>
  </si>
  <si>
    <t>「予算総括表」に科目ごとの合計金額が自動計算されます。</t>
    <rPh sb="8" eb="10">
      <t>カモク</t>
    </rPh>
    <rPh sb="13" eb="17">
      <t>ゴウケイキンガク</t>
    </rPh>
    <rPh sb="18" eb="20">
      <t>ジドウ</t>
    </rPh>
    <rPh sb="20" eb="22">
      <t>ケイサン</t>
    </rPh>
    <phoneticPr fontId="3"/>
  </si>
  <si>
    <t>４）実績報告</t>
    <rPh sb="2" eb="4">
      <t>ジッセキ</t>
    </rPh>
    <rPh sb="4" eb="6">
      <t>ホウコク</t>
    </rPh>
    <phoneticPr fontId="3"/>
  </si>
  <si>
    <t>実績報告書</t>
    <rPh sb="0" eb="2">
      <t>ジッセキ</t>
    </rPh>
    <rPh sb="2" eb="5">
      <t>ホウコクショ</t>
    </rPh>
    <phoneticPr fontId="3"/>
  </si>
  <si>
    <t>事業成果報告</t>
    <rPh sb="0" eb="2">
      <t>ジギョウ</t>
    </rPh>
    <rPh sb="2" eb="4">
      <t>セイカ</t>
    </rPh>
    <rPh sb="4" eb="6">
      <t>ホウコク</t>
    </rPh>
    <phoneticPr fontId="3"/>
  </si>
  <si>
    <t>収支精算書</t>
    <rPh sb="0" eb="2">
      <t>シュウシ</t>
    </rPh>
    <rPh sb="2" eb="4">
      <t>セイサン</t>
    </rPh>
    <rPh sb="4" eb="5">
      <t>ショ</t>
    </rPh>
    <phoneticPr fontId="3"/>
  </si>
  <si>
    <t>支出明細書から自動で作成されます。</t>
    <rPh sb="0" eb="2">
      <t>シシュツ</t>
    </rPh>
    <rPh sb="2" eb="5">
      <t>メイサイショ</t>
    </rPh>
    <rPh sb="7" eb="9">
      <t>ジドウ</t>
    </rPh>
    <rPh sb="10" eb="12">
      <t>サクセイ</t>
    </rPh>
    <phoneticPr fontId="3"/>
  </si>
  <si>
    <t>領収書には「支出明細」の領収書Noを記載し、支出明細と併せて提出してください。</t>
    <rPh sb="0" eb="3">
      <t>リョウシュウショ</t>
    </rPh>
    <rPh sb="12" eb="15">
      <t>リョウシュウショ</t>
    </rPh>
    <rPh sb="18" eb="20">
      <t>キサイ</t>
    </rPh>
    <rPh sb="22" eb="24">
      <t>シシュツ</t>
    </rPh>
    <rPh sb="24" eb="26">
      <t>メイサイ</t>
    </rPh>
    <rPh sb="27" eb="28">
      <t>アワ</t>
    </rPh>
    <rPh sb="30" eb="32">
      <t>テイシュツ</t>
    </rPh>
    <phoneticPr fontId="3"/>
  </si>
  <si>
    <t>補助金請求書</t>
    <rPh sb="0" eb="3">
      <t>ホジョキン</t>
    </rPh>
    <rPh sb="3" eb="6">
      <t>セイキュウショ</t>
    </rPh>
    <phoneticPr fontId="3"/>
  </si>
  <si>
    <t>交付決定日、番号、支払い口座を入力してください。</t>
    <rPh sb="0" eb="2">
      <t>コウフ</t>
    </rPh>
    <rPh sb="2" eb="4">
      <t>ケッテイ</t>
    </rPh>
    <rPh sb="4" eb="5">
      <t>ビ</t>
    </rPh>
    <rPh sb="6" eb="8">
      <t>バンゴウ</t>
    </rPh>
    <rPh sb="9" eb="11">
      <t>シハラ</t>
    </rPh>
    <rPh sb="12" eb="14">
      <t>コウザ</t>
    </rPh>
    <rPh sb="15" eb="17">
      <t>ニュウリョク</t>
    </rPh>
    <phoneticPr fontId="3"/>
  </si>
  <si>
    <t>スケジュールを入力してください。</t>
    <rPh sb="7" eb="9">
      <t>ニュウリョク</t>
    </rPh>
    <phoneticPr fontId="3"/>
  </si>
  <si>
    <t>５～８　それぞれ入力してください。セル内での改行は Alt + Enter で出来ます。</t>
    <rPh sb="8" eb="10">
      <t>ニュウリョク</t>
    </rPh>
    <rPh sb="19" eb="20">
      <t>ナイ</t>
    </rPh>
    <rPh sb="22" eb="24">
      <t>カイギョウ</t>
    </rPh>
    <rPh sb="39" eb="41">
      <t>デキ</t>
    </rPh>
    <phoneticPr fontId="3"/>
  </si>
  <si>
    <t>①まずは支出の部を作成します。</t>
    <rPh sb="4" eb="6">
      <t>シシュツ</t>
    </rPh>
    <rPh sb="7" eb="8">
      <t>ブ</t>
    </rPh>
    <rPh sb="9" eb="11">
      <t>サクセイ</t>
    </rPh>
    <phoneticPr fontId="3"/>
  </si>
  <si>
    <t>②次に収入の部です。</t>
    <rPh sb="1" eb="2">
      <t>ツギ</t>
    </rPh>
    <rPh sb="3" eb="5">
      <t>シュウニュウ</t>
    </rPh>
    <rPh sb="6" eb="7">
      <t>ブ</t>
    </rPh>
    <phoneticPr fontId="3"/>
  </si>
  <si>
    <t>きらめく地域づくり事業補助金</t>
    <rPh sb="4" eb="6">
      <t>チイキ</t>
    </rPh>
    <rPh sb="9" eb="11">
      <t>ジギョウ</t>
    </rPh>
    <rPh sb="11" eb="14">
      <t>ホジョキン</t>
    </rPh>
    <phoneticPr fontId="3"/>
  </si>
  <si>
    <t>申請、実績作成ツール　【マニュアル】</t>
    <phoneticPr fontId="3"/>
  </si>
  <si>
    <t>申請日を入力してください。</t>
    <rPh sb="0" eb="2">
      <t>シンセイ</t>
    </rPh>
    <rPh sb="2" eb="3">
      <t>ビ</t>
    </rPh>
    <rPh sb="4" eb="6">
      <t>ニュウリョク</t>
    </rPh>
    <phoneticPr fontId="3"/>
  </si>
  <si>
    <t>事業が完了したら速やかに提出してください（日付のみ入力）</t>
    <rPh sb="0" eb="2">
      <t>ジギョウ</t>
    </rPh>
    <rPh sb="3" eb="5">
      <t>カンリョウ</t>
    </rPh>
    <rPh sb="8" eb="9">
      <t>スミ</t>
    </rPh>
    <rPh sb="12" eb="14">
      <t>テイシュツ</t>
    </rPh>
    <rPh sb="21" eb="23">
      <t>ヒヅケ</t>
    </rPh>
    <rPh sb="25" eb="27">
      <t>ニュウリョク</t>
    </rPh>
    <phoneticPr fontId="3"/>
  </si>
  <si>
    <t>提出日を入力してください。</t>
    <rPh sb="0" eb="2">
      <t>テイシュツ</t>
    </rPh>
    <rPh sb="2" eb="3">
      <t>ビ</t>
    </rPh>
    <rPh sb="4" eb="6">
      <t>ニュウリョク</t>
    </rPh>
    <phoneticPr fontId="3"/>
  </si>
  <si>
    <t>令和２</t>
    <rPh sb="0" eb="2">
      <t>レイワ</t>
    </rPh>
    <phoneticPr fontId="3"/>
  </si>
  <si>
    <t>令和３</t>
    <rPh sb="0" eb="2">
      <t>レイワ</t>
    </rPh>
    <phoneticPr fontId="3"/>
  </si>
  <si>
    <t>令和４</t>
    <rPh sb="0" eb="2">
      <t>レイワ</t>
    </rPh>
    <phoneticPr fontId="3"/>
  </si>
  <si>
    <t>令和５</t>
    <rPh sb="0" eb="2">
      <t>レイワ</t>
    </rPh>
    <phoneticPr fontId="3"/>
  </si>
  <si>
    <t>令和６</t>
    <rPh sb="0" eb="2">
      <t>レイワ</t>
    </rPh>
    <phoneticPr fontId="3"/>
  </si>
  <si>
    <t>令和７</t>
    <rPh sb="0" eb="2">
      <t>レイワ</t>
    </rPh>
    <phoneticPr fontId="3"/>
  </si>
  <si>
    <t>令和８</t>
    <rPh sb="0" eb="2">
      <t>レイワ</t>
    </rPh>
    <phoneticPr fontId="3"/>
  </si>
  <si>
    <t>令和９</t>
    <rPh sb="0" eb="2">
      <t>レイワ</t>
    </rPh>
    <phoneticPr fontId="3"/>
  </si>
  <si>
    <t>令和１０</t>
    <rPh sb="0" eb="2">
      <t>レイワ</t>
    </rPh>
    <phoneticPr fontId="3"/>
  </si>
  <si>
    <t>令和１１</t>
    <rPh sb="0" eb="2">
      <t>レイワ</t>
    </rPh>
    <phoneticPr fontId="3"/>
  </si>
  <si>
    <t>令和１２</t>
    <rPh sb="0" eb="2">
      <t>レイワ</t>
    </rPh>
    <phoneticPr fontId="3"/>
  </si>
  <si>
    <t>令和１３</t>
    <rPh sb="0" eb="2">
      <t>レイワ</t>
    </rPh>
    <phoneticPr fontId="3"/>
  </si>
  <si>
    <t>令和１４</t>
    <rPh sb="0" eb="2">
      <t>レイワ</t>
    </rPh>
    <phoneticPr fontId="3"/>
  </si>
  <si>
    <t>令和１５</t>
    <rPh sb="0" eb="2">
      <t>レイワ</t>
    </rPh>
    <phoneticPr fontId="3"/>
  </si>
  <si>
    <t>令和１６</t>
    <rPh sb="0" eb="2">
      <t>レイワ</t>
    </rPh>
    <phoneticPr fontId="3"/>
  </si>
  <si>
    <t>令和１７</t>
    <rPh sb="0" eb="2">
      <t>レイワ</t>
    </rPh>
    <phoneticPr fontId="3"/>
  </si>
  <si>
    <t>令和１８</t>
    <rPh sb="0" eb="2">
      <t>レイワ</t>
    </rPh>
    <phoneticPr fontId="3"/>
  </si>
  <si>
    <t>令和１９</t>
    <rPh sb="0" eb="2">
      <t>レイワ</t>
    </rPh>
    <phoneticPr fontId="3"/>
  </si>
  <si>
    <t>令和２０</t>
    <rPh sb="0" eb="2">
      <t>レイワ</t>
    </rPh>
    <phoneticPr fontId="3"/>
  </si>
  <si>
    <t>令和２１</t>
    <rPh sb="0" eb="2">
      <t>レイワ</t>
    </rPh>
    <phoneticPr fontId="3"/>
  </si>
  <si>
    <t>令和２２</t>
    <rPh sb="0" eb="2">
      <t>レイワ</t>
    </rPh>
    <phoneticPr fontId="3"/>
  </si>
  <si>
    <t>令和２３</t>
    <rPh sb="0" eb="2">
      <t>レイワ</t>
    </rPh>
    <phoneticPr fontId="3"/>
  </si>
  <si>
    <t>令和２４</t>
    <rPh sb="0" eb="2">
      <t>レイワ</t>
    </rPh>
    <phoneticPr fontId="3"/>
  </si>
  <si>
    <t>令和２５</t>
    <rPh sb="0" eb="2">
      <t>レイワ</t>
    </rPh>
    <phoneticPr fontId="3"/>
  </si>
  <si>
    <t>令和２６</t>
    <rPh sb="0" eb="2">
      <t>レイワ</t>
    </rPh>
    <phoneticPr fontId="3"/>
  </si>
  <si>
    <t>令和２７</t>
    <rPh sb="0" eb="2">
      <t>レイワ</t>
    </rPh>
    <phoneticPr fontId="3"/>
  </si>
  <si>
    <t>令和２８</t>
    <rPh sb="0" eb="2">
      <t>レイワ</t>
    </rPh>
    <phoneticPr fontId="3"/>
  </si>
  <si>
    <t>令和２９</t>
    <rPh sb="0" eb="2">
      <t>レイワ</t>
    </rPh>
    <phoneticPr fontId="3"/>
  </si>
  <si>
    <t>令和３０</t>
    <rPh sb="0" eb="2">
      <t>レイワ</t>
    </rPh>
    <phoneticPr fontId="3"/>
  </si>
  <si>
    <t>年度南阿蘇村きらめく地域づくり支援事業を実施したので、南阿蘇村きらめく地域</t>
    <phoneticPr fontId="3"/>
  </si>
  <si>
    <t>補助対象経費</t>
    <phoneticPr fontId="3"/>
  </si>
  <si>
    <t>（南阿蘇村きらめく地域づくり支援事業補助金交付要綱第５条）</t>
    <phoneticPr fontId="3"/>
  </si>
  <si>
    <t>付け南阿政第</t>
    <phoneticPr fontId="3"/>
  </si>
  <si>
    <t>団体名：</t>
    <phoneticPr fontId="3"/>
  </si>
  <si>
    <t>３．地域活動継承事業</t>
    <phoneticPr fontId="3"/>
  </si>
  <si>
    <t>「地域課題解決」</t>
    <phoneticPr fontId="3"/>
  </si>
  <si>
    <t>「創意工夫・先駆的、独創的工夫」</t>
    <phoneticPr fontId="3"/>
  </si>
  <si>
    <t>「地域資源活用」</t>
    <phoneticPr fontId="3"/>
  </si>
  <si>
    <t>「地域住民の参加・協働性」</t>
    <phoneticPr fontId="3"/>
  </si>
  <si>
    <t>８．自己ＰＲ
「地域課題解決」「創意工夫・先駆的、独創的工夫」「地域資源活用」「地域住民の参加・協働性」「継続・発展性」等について記載してください。</t>
    <phoneticPr fontId="3"/>
  </si>
  <si>
    <t>「継続・発展性」</t>
    <phoneticPr fontId="3"/>
  </si>
  <si>
    <t>少ないほうの額</t>
    <rPh sb="0" eb="1">
      <t>スク</t>
    </rPh>
    <rPh sb="6" eb="7">
      <t>ガク</t>
    </rPh>
    <phoneticPr fontId="3"/>
  </si>
  <si>
    <t>その他収入が支出を上回るか？</t>
    <rPh sb="2" eb="3">
      <t>タ</t>
    </rPh>
    <rPh sb="3" eb="5">
      <t>シュウニュウ</t>
    </rPh>
    <phoneticPr fontId="3"/>
  </si>
  <si>
    <t>補助金額</t>
    <rPh sb="0" eb="2">
      <t>ホジョ</t>
    </rPh>
    <rPh sb="2" eb="4">
      <t>キンガク</t>
    </rPh>
    <phoneticPr fontId="3"/>
  </si>
  <si>
    <t>補助金算出基礎額</t>
    <rPh sb="0" eb="2">
      <t>ホジョ</t>
    </rPh>
    <rPh sb="3" eb="5">
      <t>サンシュツ</t>
    </rPh>
    <rPh sb="5" eb="7">
      <t>キソ</t>
    </rPh>
    <rPh sb="7" eb="8">
      <t>ガク</t>
    </rPh>
    <phoneticPr fontId="3"/>
  </si>
  <si>
    <t>少ないほうの額</t>
    <phoneticPr fontId="3"/>
  </si>
  <si>
    <t>補助対象分</t>
    <rPh sb="0" eb="2">
      <t>ホジョ</t>
    </rPh>
    <rPh sb="2" eb="4">
      <t>タイショウ</t>
    </rPh>
    <rPh sb="4" eb="5">
      <t>ブン</t>
    </rPh>
    <phoneticPr fontId="3"/>
  </si>
  <si>
    <t>補助対象外</t>
    <rPh sb="0" eb="2">
      <t>ホジョ</t>
    </rPh>
    <rPh sb="2" eb="4">
      <t>タイショウ</t>
    </rPh>
    <rPh sb="4" eb="5">
      <t>ガイ</t>
    </rPh>
    <phoneticPr fontId="3"/>
  </si>
  <si>
    <t>きらめく地域づくり支援事業補助金</t>
    <phoneticPr fontId="3"/>
  </si>
  <si>
    <t>精算額</t>
    <rPh sb="0" eb="3">
      <t>セイサンガク</t>
    </rPh>
    <phoneticPr fontId="3"/>
  </si>
  <si>
    <t>少ないほうの額</t>
    <rPh sb="0" eb="1">
      <t>スク</t>
    </rPh>
    <rPh sb="6" eb="7">
      <t>ガク</t>
    </rPh>
    <phoneticPr fontId="3"/>
  </si>
  <si>
    <t>その他</t>
    <phoneticPr fontId="3"/>
  </si>
  <si>
    <t>寄付金、協賛金、入場料、売上金等具体的に記入</t>
    <phoneticPr fontId="3"/>
  </si>
  <si>
    <t>補助対象経費</t>
    <rPh sb="0" eb="2">
      <t>ホジョ</t>
    </rPh>
    <rPh sb="2" eb="4">
      <t>タイショウ</t>
    </rPh>
    <rPh sb="4" eb="6">
      <t>ケイヒ</t>
    </rPh>
    <phoneticPr fontId="3"/>
  </si>
  <si>
    <t>その他収入が支出を上回るか？</t>
    <phoneticPr fontId="3"/>
  </si>
  <si>
    <t>補助金額</t>
    <rPh sb="0" eb="2">
      <t>ホジョ</t>
    </rPh>
    <rPh sb="2" eb="4">
      <t>キンガク</t>
    </rPh>
    <phoneticPr fontId="3"/>
  </si>
  <si>
    <t>１　収入の部</t>
    <rPh sb="5" eb="6">
      <t>ブ</t>
    </rPh>
    <phoneticPr fontId="3"/>
  </si>
  <si>
    <t>収　支　予　算　書</t>
    <rPh sb="4" eb="5">
      <t>ヨ</t>
    </rPh>
    <rPh sb="6" eb="7">
      <t>サン</t>
    </rPh>
    <rPh sb="8" eb="9">
      <t>ショ</t>
    </rPh>
    <phoneticPr fontId="3"/>
  </si>
  <si>
    <t>収支内訳書</t>
    <phoneticPr fontId="3"/>
  </si>
  <si>
    <t>収支予算書</t>
    <phoneticPr fontId="3"/>
  </si>
  <si>
    <t>本年度分は自動入力されますので、前年度予算額を入力してください。</t>
    <rPh sb="0" eb="3">
      <t>ホンネンド</t>
    </rPh>
    <rPh sb="3" eb="4">
      <t>ブン</t>
    </rPh>
    <rPh sb="5" eb="7">
      <t>ジドウ</t>
    </rPh>
    <rPh sb="7" eb="9">
      <t>ニュウリョク</t>
    </rPh>
    <rPh sb="16" eb="19">
      <t>ゼンネンド</t>
    </rPh>
    <rPh sb="19" eb="21">
      <t>ヨサン</t>
    </rPh>
    <rPh sb="21" eb="22">
      <t>ガク</t>
    </rPh>
    <rPh sb="23" eb="25">
      <t>ニュウリョク</t>
    </rPh>
    <phoneticPr fontId="3"/>
  </si>
  <si>
    <t>支出区分はプルダウンから該当するものを選択し、予算額、積算根拠を入力してください。</t>
    <rPh sb="0" eb="2">
      <t>シシュツ</t>
    </rPh>
    <rPh sb="2" eb="4">
      <t>クブン</t>
    </rPh>
    <rPh sb="12" eb="14">
      <t>ガイトウ</t>
    </rPh>
    <rPh sb="19" eb="21">
      <t>センタク</t>
    </rPh>
    <rPh sb="23" eb="25">
      <t>ヨサン</t>
    </rPh>
    <rPh sb="25" eb="26">
      <t>ガク</t>
    </rPh>
    <rPh sb="27" eb="29">
      <t>セキサン</t>
    </rPh>
    <rPh sb="29" eb="31">
      <t>コンキョ</t>
    </rPh>
    <rPh sb="32" eb="34">
      <t>ニュウリョク</t>
    </rPh>
    <phoneticPr fontId="3"/>
  </si>
  <si>
    <t>支出区分については右側の表を参考に選択してください</t>
    <rPh sb="0" eb="2">
      <t>シシュツ</t>
    </rPh>
    <rPh sb="2" eb="4">
      <t>クブン</t>
    </rPh>
    <rPh sb="9" eb="11">
      <t>ミギガワ</t>
    </rPh>
    <rPh sb="12" eb="13">
      <t>ヒョウ</t>
    </rPh>
    <rPh sb="14" eb="16">
      <t>サンコウ</t>
    </rPh>
    <rPh sb="17" eb="19">
      <t>センタク</t>
    </rPh>
    <phoneticPr fontId="3"/>
  </si>
  <si>
    <t>補助対象外経費についても入力してください。</t>
    <rPh sb="0" eb="2">
      <t>ホジョ</t>
    </rPh>
    <rPh sb="2" eb="4">
      <t>タイショウ</t>
    </rPh>
    <rPh sb="4" eb="5">
      <t>ガイ</t>
    </rPh>
    <rPh sb="5" eb="7">
      <t>ケイヒ</t>
    </rPh>
    <rPh sb="12" eb="14">
      <t>ニュウリョク</t>
    </rPh>
    <phoneticPr fontId="3"/>
  </si>
  <si>
    <t>補助対象外経費については全額自己負担です。</t>
    <rPh sb="12" eb="14">
      <t>ゼンガク</t>
    </rPh>
    <rPh sb="14" eb="16">
      <t>ジコ</t>
    </rPh>
    <rPh sb="16" eb="18">
      <t>フタン</t>
    </rPh>
    <phoneticPr fontId="3"/>
  </si>
  <si>
    <t>収　支　精　算　書</t>
    <rPh sb="4" eb="5">
      <t>セイ</t>
    </rPh>
    <rPh sb="6" eb="7">
      <t>サン</t>
    </rPh>
    <rPh sb="8" eb="9">
      <t>ショ</t>
    </rPh>
    <phoneticPr fontId="3"/>
  </si>
  <si>
    <t>１．事業名称　⇒　入力してください。</t>
    <rPh sb="2" eb="4">
      <t>ジギョウ</t>
    </rPh>
    <rPh sb="4" eb="6">
      <t>メイショウ</t>
    </rPh>
    <rPh sb="9" eb="11">
      <t>ニュウリョク</t>
    </rPh>
    <phoneticPr fontId="3"/>
  </si>
  <si>
    <t>事業年度、事業概要を入力してください。</t>
    <rPh sb="0" eb="2">
      <t>ジギョウ</t>
    </rPh>
    <rPh sb="2" eb="4">
      <t>ネンド</t>
    </rPh>
    <rPh sb="5" eb="7">
      <t>ジギョウ</t>
    </rPh>
    <rPh sb="7" eb="9">
      <t>ガイヨウ</t>
    </rPh>
    <rPh sb="10" eb="12">
      <t>ニュウリョク</t>
    </rPh>
    <phoneticPr fontId="3"/>
  </si>
  <si>
    <t>事業名称は自動入力です。</t>
    <rPh sb="0" eb="2">
      <t>ジギョウ</t>
    </rPh>
    <rPh sb="2" eb="4">
      <t>メイショウ</t>
    </rPh>
    <rPh sb="5" eb="7">
      <t>ジドウ</t>
    </rPh>
    <rPh sb="7" eb="9">
      <t>ニュウリョク</t>
    </rPh>
    <phoneticPr fontId="3"/>
  </si>
  <si>
    <t>１～８のシートを印刷し、７と８に代表者印を押印して提出してください。</t>
    <rPh sb="8" eb="10">
      <t>インサツ</t>
    </rPh>
    <rPh sb="16" eb="18">
      <t>ダイヒョウ</t>
    </rPh>
    <rPh sb="18" eb="19">
      <t>シャ</t>
    </rPh>
    <rPh sb="19" eb="20">
      <t>イン</t>
    </rPh>
    <rPh sb="21" eb="23">
      <t>オウイン</t>
    </rPh>
    <phoneticPr fontId="3"/>
  </si>
  <si>
    <t>　すべて入力した後もエラーが表示される場合は備品購入費、技術等研究費を見直してください。</t>
    <rPh sb="4" eb="6">
      <t>ニュウリョク</t>
    </rPh>
    <rPh sb="8" eb="9">
      <t>アト</t>
    </rPh>
    <rPh sb="14" eb="16">
      <t>ヒョウジ</t>
    </rPh>
    <rPh sb="19" eb="21">
      <t>バアイ</t>
    </rPh>
    <rPh sb="35" eb="37">
      <t>ミナオ</t>
    </rPh>
    <phoneticPr fontId="3"/>
  </si>
  <si>
    <t>予算科目　⇒　予算科目をプルダウンから選択</t>
    <rPh sb="0" eb="2">
      <t>ヨサン</t>
    </rPh>
    <rPh sb="2" eb="4">
      <t>カモク</t>
    </rPh>
    <rPh sb="7" eb="9">
      <t>ヨサン</t>
    </rPh>
    <rPh sb="9" eb="11">
      <t>カモク</t>
    </rPh>
    <rPh sb="19" eb="21">
      <t>センタク</t>
    </rPh>
    <phoneticPr fontId="3"/>
  </si>
  <si>
    <t>月日　⇒　支払日を入力する</t>
    <rPh sb="0" eb="2">
      <t>ガッピ</t>
    </rPh>
    <rPh sb="5" eb="8">
      <t>シハライビ</t>
    </rPh>
    <rPh sb="9" eb="11">
      <t>ニュウリョク</t>
    </rPh>
    <phoneticPr fontId="3"/>
  </si>
  <si>
    <t>※該当する事業に○</t>
    <phoneticPr fontId="3"/>
  </si>
  <si>
    <t>※該当する事業に○</t>
    <rPh sb="1" eb="3">
      <t>ガイトウ</t>
    </rPh>
    <rPh sb="5" eb="7">
      <t>ジギョウ</t>
    </rPh>
    <phoneticPr fontId="3"/>
  </si>
  <si>
    <t>緑色セル</t>
    <rPh sb="0" eb="2">
      <t>ミドリイロ</t>
    </rPh>
    <phoneticPr fontId="3"/>
  </si>
  <si>
    <t>選択</t>
    <rPh sb="0" eb="2">
      <t>センタク</t>
    </rPh>
    <phoneticPr fontId="3"/>
  </si>
  <si>
    <t>入力</t>
    <rPh sb="0" eb="2">
      <t>ニュウリョク</t>
    </rPh>
    <phoneticPr fontId="3"/>
  </si>
  <si>
    <t>すれば申請～精算まで自動計算します。</t>
    <phoneticPr fontId="3"/>
  </si>
  <si>
    <t>色付きのセル以外の部分は自動計算されます。</t>
    <rPh sb="0" eb="2">
      <t>イロツ</t>
    </rPh>
    <phoneticPr fontId="3"/>
  </si>
  <si>
    <t>２．事業区分　⇒　該当する事業に○を付け、何年目かを入力してください。</t>
    <rPh sb="2" eb="4">
      <t>ジギョウ</t>
    </rPh>
    <rPh sb="4" eb="6">
      <t>クブン</t>
    </rPh>
    <rPh sb="9" eb="11">
      <t>ガイトウ</t>
    </rPh>
    <rPh sb="13" eb="15">
      <t>ジギョウ</t>
    </rPh>
    <rPh sb="18" eb="19">
      <t>ツ</t>
    </rPh>
    <rPh sb="21" eb="23">
      <t>ナンネン</t>
    </rPh>
    <rPh sb="23" eb="24">
      <t>メ</t>
    </rPh>
    <rPh sb="26" eb="28">
      <t>ニュウリョク</t>
    </rPh>
    <phoneticPr fontId="3"/>
  </si>
  <si>
    <t>水色セルに実績を入力してください。</t>
    <rPh sb="0" eb="2">
      <t>ミズイロ</t>
    </rPh>
    <rPh sb="5" eb="7">
      <t>ジッセキ</t>
    </rPh>
    <rPh sb="8" eb="10">
      <t>ニュウリョク</t>
    </rPh>
    <phoneticPr fontId="3"/>
  </si>
  <si>
    <t>口座名義
（ｶﾀｶﾅ）</t>
    <rPh sb="0" eb="2">
      <t>コウザ</t>
    </rPh>
    <rPh sb="2" eb="4">
      <t>メイギ</t>
    </rPh>
    <phoneticPr fontId="3"/>
  </si>
  <si>
    <t>（予算額に対しての増減も表示されますので支出管理にお使いください。）</t>
    <rPh sb="1" eb="3">
      <t>ヨサン</t>
    </rPh>
    <rPh sb="3" eb="4">
      <t>ガク</t>
    </rPh>
    <rPh sb="5" eb="6">
      <t>タイ</t>
    </rPh>
    <rPh sb="9" eb="11">
      <t>ゾウゲン</t>
    </rPh>
    <rPh sb="12" eb="14">
      <t>ヒョウジ</t>
    </rPh>
    <rPh sb="20" eb="22">
      <t>シシュツ</t>
    </rPh>
    <rPh sb="22" eb="24">
      <t>カンリ</t>
    </rPh>
    <rPh sb="26" eb="27">
      <t>ツカ</t>
    </rPh>
    <phoneticPr fontId="3"/>
  </si>
  <si>
    <t>口座名義は通帳に記載されているカタカナの名義を入力してください。</t>
    <rPh sb="0" eb="2">
      <t>コウザ</t>
    </rPh>
    <rPh sb="2" eb="4">
      <t>メイギ</t>
    </rPh>
    <rPh sb="5" eb="7">
      <t>ツウチョウ</t>
    </rPh>
    <rPh sb="8" eb="10">
      <t>キサイ</t>
    </rPh>
    <rPh sb="20" eb="22">
      <t>メイギ</t>
    </rPh>
    <rPh sb="23" eb="25">
      <t>ニュウリョク</t>
    </rPh>
    <phoneticPr fontId="3"/>
  </si>
  <si>
    <t>　　（半角カタカナのみ入力できます。※Ｆ８で半角カタカナ変換します。）</t>
    <phoneticPr fontId="3"/>
  </si>
  <si>
    <t>設立年月日
（※行政区は不要）</t>
    <phoneticPr fontId="3"/>
  </si>
  <si>
    <t>団体の目的
（※行政区は不要）</t>
    <phoneticPr fontId="3"/>
  </si>
  <si>
    <t>団体の財政規模
（支出ベース）</t>
    <phoneticPr fontId="3"/>
  </si>
  <si>
    <t>③備品購入費、技術等研究費が補助金の10分の3を超える場合はエラーが表示されます。</t>
    <phoneticPr fontId="3"/>
  </si>
  <si>
    <t>計画承認後に申請日を入力、押印して提出してください。</t>
    <rPh sb="0" eb="2">
      <t>ケイカク</t>
    </rPh>
    <rPh sb="2" eb="4">
      <t>ショウニン</t>
    </rPh>
    <rPh sb="4" eb="5">
      <t>ゴ</t>
    </rPh>
    <rPh sb="6" eb="8">
      <t>シンセイ</t>
    </rPh>
    <rPh sb="8" eb="9">
      <t>ビ</t>
    </rPh>
    <rPh sb="10" eb="12">
      <t>ニュウリョク</t>
    </rPh>
    <rPh sb="13" eb="15">
      <t>オウイン</t>
    </rPh>
    <rPh sb="17" eb="19">
      <t>テイシュツ</t>
    </rPh>
    <phoneticPr fontId="3"/>
  </si>
  <si>
    <t>その他の収入があれば入力してください。</t>
    <rPh sb="2" eb="3">
      <t>タ</t>
    </rPh>
    <rPh sb="4" eb="6">
      <t>シュウニュウ</t>
    </rPh>
    <rPh sb="10" eb="12">
      <t>ニュウリョク</t>
    </rPh>
    <phoneticPr fontId="3"/>
  </si>
  <si>
    <t>補助金額は交付要綱に基づき、支出額、その他の収入から自動計算します。</t>
    <rPh sb="0" eb="3">
      <t>ホジョキン</t>
    </rPh>
    <rPh sb="3" eb="4">
      <t>ガク</t>
    </rPh>
    <rPh sb="5" eb="7">
      <t>コウフ</t>
    </rPh>
    <rPh sb="7" eb="9">
      <t>ヨウコウ</t>
    </rPh>
    <rPh sb="10" eb="11">
      <t>モト</t>
    </rPh>
    <rPh sb="14" eb="16">
      <t>シシュツ</t>
    </rPh>
    <rPh sb="16" eb="17">
      <t>ガク</t>
    </rPh>
    <rPh sb="20" eb="21">
      <t>タ</t>
    </rPh>
    <rPh sb="22" eb="24">
      <t>シュウニュウ</t>
    </rPh>
    <rPh sb="26" eb="28">
      <t>ジドウ</t>
    </rPh>
    <rPh sb="28" eb="30">
      <t>ケイサン</t>
    </rPh>
    <phoneticPr fontId="3"/>
  </si>
  <si>
    <t>補助金額は交付要綱に基づき、支出額、その他の収入から自動計算します。</t>
    <phoneticPr fontId="3"/>
  </si>
  <si>
    <t>※</t>
    <phoneticPr fontId="3"/>
  </si>
  <si>
    <t>領収書（コピー）</t>
    <rPh sb="0" eb="3">
      <t>リョウシュウショ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</si>
</sst>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m&quot;月&quot;d&quot;日&quot;;@"/>
    <numFmt numFmtId="179" formatCode="#,###;;"/>
    <numFmt numFmtId="180" formatCode="[$-411]ggge&quot;年&quot;m&quot;月&quot;d&quot;日&quot;;@"/>
    <numFmt numFmtId="181" formatCode="#,##0_ ;[Red]\-#,##0\ "/>
    <numFmt numFmtId="182" formatCode="#,##0&quot;円&quot;"/>
    <numFmt numFmtId="183" formatCode="[DBNum3]0000000"/>
  </numFmts>
  <fonts count="39">
    <font>
      <sz val="11"/>
      <name val="ＭＳ Ｐゴシック"/>
      <family val="3"/>
      <charset val="128"/>
    </font>
    <font>
      <sz val="11"/>
      <color theme="1"/>
      <name val="ＭＳ 明朝"/>
      <family val="2"/>
      <charset val="128"/>
    </font>
    <font>
      <sz val="11"/>
      <color theme="1"/>
      <name val="ＭＳ Ｐゴシック"/>
      <family val="2"/>
      <charset val="128"/>
      <scheme val="minor"/>
    </font>
    <font>
      <sz val="6"/>
      <name val="ＭＳ Ｐゴシック"/>
      <family val="3"/>
      <charset val="128"/>
    </font>
    <font>
      <sz val="9"/>
      <name val="ＭＳ ゴシック"/>
      <family val="3"/>
      <charset val="128"/>
    </font>
    <font>
      <sz val="11"/>
      <name val="ＭＳ 明朝"/>
      <family val="1"/>
      <charset val="128"/>
    </font>
    <font>
      <sz val="11"/>
      <name val="ＭＳ Ｐゴシック"/>
      <family val="3"/>
      <charset val="128"/>
    </font>
    <font>
      <sz val="12"/>
      <name val="ＭＳ 明朝"/>
      <family val="1"/>
      <charset val="128"/>
    </font>
    <font>
      <sz val="9"/>
      <name val="ＭＳ 明朝"/>
      <family val="1"/>
      <charset val="128"/>
    </font>
    <font>
      <sz val="8"/>
      <name val="ＭＳ 明朝"/>
      <family val="1"/>
      <charset val="128"/>
    </font>
    <font>
      <sz val="6"/>
      <name val="ＭＳ 明朝"/>
      <family val="1"/>
      <charset val="128"/>
    </font>
    <font>
      <sz val="11"/>
      <color rgb="FF000000"/>
      <name val="ＭＳ 明朝"/>
      <family val="1"/>
      <charset val="128"/>
    </font>
    <font>
      <sz val="10"/>
      <name val="ＭＳ 明朝"/>
      <family val="1"/>
      <charset val="128"/>
    </font>
    <font>
      <sz val="11"/>
      <color theme="0"/>
      <name val="ＭＳ 明朝"/>
      <family val="1"/>
      <charset val="128"/>
    </font>
    <font>
      <sz val="11"/>
      <name val="ＭＳ ゴシック"/>
      <family val="3"/>
      <charset val="128"/>
    </font>
    <font>
      <b/>
      <sz val="11"/>
      <name val="ＭＳ 明朝"/>
      <family val="1"/>
      <charset val="128"/>
    </font>
    <font>
      <sz val="10.5"/>
      <color rgb="FF000000"/>
      <name val="ＭＳ 明朝"/>
      <family val="1"/>
      <charset val="128"/>
    </font>
    <font>
      <sz val="16"/>
      <name val="ＭＳ 明朝"/>
      <family val="1"/>
      <charset val="128"/>
    </font>
    <font>
      <sz val="11"/>
      <color rgb="FFFF0000"/>
      <name val="HG創英角ｺﾞｼｯｸUB"/>
      <family val="3"/>
      <charset val="128"/>
    </font>
    <font>
      <sz val="11"/>
      <color rgb="FFFF0000"/>
      <name val="HG創英角ﾎﾟｯﾌﾟ体"/>
      <family val="3"/>
      <charset val="128"/>
    </font>
    <font>
      <b/>
      <sz val="14"/>
      <name val="ＭＳ ゴシック"/>
      <family val="3"/>
      <charset val="128"/>
    </font>
    <font>
      <b/>
      <sz val="20"/>
      <name val="HGS創英角ｺﾞｼｯｸUB"/>
      <family val="3"/>
      <charset val="128"/>
    </font>
    <font>
      <b/>
      <sz val="12"/>
      <name val="ＭＳ ゴシック"/>
      <family val="3"/>
      <charset val="128"/>
    </font>
    <font>
      <sz val="9"/>
      <color indexed="81"/>
      <name val="MS P ゴシック"/>
      <family val="3"/>
      <charset val="128"/>
    </font>
    <font>
      <b/>
      <sz val="9"/>
      <color indexed="81"/>
      <name val="MS P 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b/>
      <sz val="11"/>
      <name val="HG丸ｺﾞｼｯｸM-PRO"/>
      <family val="3"/>
      <charset val="128"/>
    </font>
    <font>
      <sz val="10"/>
      <name val="ＭＳ Ｐゴシック"/>
      <family val="3"/>
      <charset val="128"/>
    </font>
    <font>
      <u/>
      <sz val="11"/>
      <color theme="10"/>
      <name val="ＭＳ Ｐゴシック"/>
      <family val="3"/>
      <charset val="128"/>
    </font>
    <font>
      <sz val="11"/>
      <color theme="0"/>
      <name val="HG丸ｺﾞｼｯｸM-PRO"/>
      <family val="3"/>
      <charset val="128"/>
    </font>
    <font>
      <sz val="11"/>
      <color rgb="FF000000"/>
      <name val="ＭＳ Ｐ明朝"/>
      <family val="1"/>
      <charset val="128"/>
    </font>
    <font>
      <sz val="11"/>
      <name val="ＭＳ Ｐ明朝"/>
      <family val="1"/>
      <charset val="128"/>
    </font>
    <font>
      <sz val="9"/>
      <color rgb="FF000000"/>
      <name val="ＭＳ 明朝"/>
      <family val="1"/>
      <charset val="128"/>
    </font>
    <font>
      <b/>
      <sz val="11"/>
      <color rgb="FFFF0000"/>
      <name val="HG創英角ﾎﾟｯﾌﾟ体"/>
      <family val="3"/>
      <charset val="128"/>
    </font>
    <font>
      <sz val="11"/>
      <color theme="0"/>
      <name val="ＭＳ Ｐ明朝"/>
      <family val="1"/>
      <charset val="128"/>
    </font>
    <font>
      <b/>
      <sz val="11"/>
      <color theme="0"/>
      <name val="HG丸ｺﾞｼｯｸM-PRO"/>
      <family val="3"/>
      <charset val="128"/>
    </font>
    <font>
      <sz val="11"/>
      <color rgb="FFFF0000"/>
      <name val="ＭＳ 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6" tint="0.79998168889431442"/>
        <bgColor indexed="64"/>
      </patternFill>
    </fill>
  </fills>
  <borders count="62">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7">
    <xf numFmtId="0" fontId="0" fillId="0" borderId="0"/>
    <xf numFmtId="0" fontId="6" fillId="0" borderId="0">
      <alignment vertical="center"/>
    </xf>
    <xf numFmtId="0" fontId="2"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30" fillId="0" borderId="0" applyNumberFormat="0" applyFill="0" applyBorder="0" applyAlignment="0" applyProtection="0"/>
  </cellStyleXfs>
  <cellXfs count="471">
    <xf numFmtId="0" fontId="0" fillId="0" borderId="0" xfId="0"/>
    <xf numFmtId="176" fontId="4" fillId="0" borderId="12" xfId="0" applyNumberFormat="1" applyFont="1" applyFill="1" applyBorder="1" applyAlignment="1">
      <alignment horizontal="left" vertical="center" shrinkToFit="1"/>
    </xf>
    <xf numFmtId="176" fontId="4" fillId="0" borderId="15" xfId="0" applyNumberFormat="1" applyFont="1" applyFill="1" applyBorder="1" applyAlignment="1">
      <alignment horizontal="left" vertical="center" shrinkToFit="1"/>
    </xf>
    <xf numFmtId="176" fontId="4" fillId="0" borderId="17" xfId="0" applyNumberFormat="1" applyFont="1" applyFill="1" applyBorder="1" applyAlignment="1">
      <alignment vertical="center"/>
    </xf>
    <xf numFmtId="176" fontId="4" fillId="0" borderId="8" xfId="0" applyNumberFormat="1" applyFont="1" applyFill="1" applyBorder="1" applyAlignment="1">
      <alignment vertical="center"/>
    </xf>
    <xf numFmtId="0" fontId="10" fillId="0" borderId="0" xfId="0" applyFont="1" applyFill="1" applyAlignment="1">
      <alignment horizontal="center" vertical="center"/>
    </xf>
    <xf numFmtId="0" fontId="8" fillId="0" borderId="0" xfId="0" applyFont="1" applyFill="1" applyAlignment="1">
      <alignment horizontal="center" vertical="center"/>
    </xf>
    <xf numFmtId="176" fontId="8" fillId="0" borderId="8" xfId="0" applyNumberFormat="1" applyFont="1" applyFill="1" applyBorder="1" applyAlignment="1">
      <alignment horizontal="right" vertical="center"/>
    </xf>
    <xf numFmtId="176" fontId="8" fillId="0" borderId="11" xfId="0" applyNumberFormat="1" applyFont="1" applyFill="1" applyBorder="1" applyAlignment="1">
      <alignment horizontal="right" vertical="center"/>
    </xf>
    <xf numFmtId="178" fontId="8" fillId="0" borderId="0" xfId="0" applyNumberFormat="1" applyFont="1" applyFill="1" applyAlignment="1">
      <alignment horizontal="center" vertical="center"/>
    </xf>
    <xf numFmtId="176" fontId="4" fillId="0" borderId="13" xfId="0" applyNumberFormat="1" applyFont="1" applyFill="1" applyBorder="1" applyAlignment="1">
      <alignment horizontal="left" vertical="center" shrinkToFit="1"/>
    </xf>
    <xf numFmtId="176" fontId="4" fillId="0" borderId="11" xfId="0" applyNumberFormat="1" applyFont="1" applyFill="1" applyBorder="1" applyAlignment="1">
      <alignment vertical="center"/>
    </xf>
    <xf numFmtId="176" fontId="9" fillId="0" borderId="0" xfId="0" applyNumberFormat="1" applyFont="1" applyFill="1" applyAlignment="1">
      <alignment horizontal="center" vertical="center" shrinkToFit="1"/>
    </xf>
    <xf numFmtId="176" fontId="8" fillId="0" borderId="0" xfId="0" applyNumberFormat="1" applyFont="1" applyFill="1" applyAlignment="1">
      <alignment horizontal="center" vertical="center"/>
    </xf>
    <xf numFmtId="0" fontId="4" fillId="0" borderId="19"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10" fillId="0" borderId="1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9" xfId="0" applyFont="1" applyFill="1" applyBorder="1" applyAlignment="1">
      <alignment horizontal="center" vertical="center"/>
    </xf>
    <xf numFmtId="0"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0" fontId="4" fillId="0" borderId="24" xfId="0" applyFont="1" applyFill="1" applyBorder="1" applyAlignment="1">
      <alignment horizontal="center" vertical="center" shrinkToFit="1"/>
    </xf>
    <xf numFmtId="176" fontId="4" fillId="0" borderId="24" xfId="0" applyNumberFormat="1" applyFont="1" applyFill="1" applyBorder="1" applyAlignment="1">
      <alignment horizontal="center" vertical="center" shrinkToFit="1"/>
    </xf>
    <xf numFmtId="0" fontId="4" fillId="0" borderId="25" xfId="0" applyFont="1" applyFill="1" applyBorder="1" applyAlignment="1">
      <alignment horizontal="center" vertical="center"/>
    </xf>
    <xf numFmtId="176" fontId="11" fillId="2" borderId="14" xfId="0" applyNumberFormat="1" applyFont="1" applyFill="1" applyBorder="1" applyAlignment="1">
      <alignment vertical="center" wrapText="1"/>
    </xf>
    <xf numFmtId="0" fontId="11" fillId="2" borderId="14" xfId="0" applyFont="1" applyFill="1" applyBorder="1" applyAlignment="1">
      <alignment vertical="center" shrinkToFit="1"/>
    </xf>
    <xf numFmtId="178" fontId="8" fillId="2" borderId="6" xfId="0" applyNumberFormat="1" applyFont="1" applyFill="1" applyBorder="1" applyAlignment="1">
      <alignment horizontal="center" vertical="center"/>
    </xf>
    <xf numFmtId="178" fontId="8" fillId="2" borderId="18" xfId="0" applyNumberFormat="1" applyFont="1" applyFill="1" applyBorder="1" applyAlignment="1">
      <alignment horizontal="center" vertical="center"/>
    </xf>
    <xf numFmtId="178" fontId="8" fillId="2" borderId="9" xfId="0" applyNumberFormat="1" applyFont="1" applyFill="1" applyBorder="1" applyAlignment="1">
      <alignment horizontal="center" vertical="center"/>
    </xf>
    <xf numFmtId="176" fontId="9" fillId="2" borderId="7" xfId="0" applyNumberFormat="1" applyFont="1" applyFill="1" applyBorder="1" applyAlignment="1">
      <alignment vertical="center" shrinkToFit="1"/>
    </xf>
    <xf numFmtId="176" fontId="8" fillId="2" borderId="7" xfId="0" applyNumberFormat="1" applyFont="1" applyFill="1" applyBorder="1" applyAlignment="1">
      <alignment horizontal="right" vertical="center"/>
    </xf>
    <xf numFmtId="176" fontId="9" fillId="2" borderId="7" xfId="0" applyNumberFormat="1" applyFont="1" applyFill="1" applyBorder="1" applyAlignment="1">
      <alignment horizontal="left" vertical="center" shrinkToFit="1"/>
    </xf>
    <xf numFmtId="176" fontId="8" fillId="2" borderId="7" xfId="0" applyNumberFormat="1" applyFont="1" applyFill="1" applyBorder="1" applyAlignment="1">
      <alignment vertical="center"/>
    </xf>
    <xf numFmtId="176" fontId="9" fillId="2" borderId="10" xfId="0" applyNumberFormat="1" applyFont="1" applyFill="1" applyBorder="1" applyAlignment="1">
      <alignment vertical="center" shrinkToFit="1"/>
    </xf>
    <xf numFmtId="176" fontId="8" fillId="2" borderId="10" xfId="0" applyNumberFormat="1" applyFont="1" applyFill="1" applyBorder="1" applyAlignment="1">
      <alignment horizontal="right" vertical="center"/>
    </xf>
    <xf numFmtId="0" fontId="5" fillId="0" borderId="0" xfId="0" applyFont="1" applyFill="1"/>
    <xf numFmtId="0" fontId="11" fillId="0" borderId="14" xfId="0" applyFont="1" applyFill="1" applyBorder="1" applyAlignment="1">
      <alignment horizontal="center" vertical="center" wrapText="1"/>
    </xf>
    <xf numFmtId="176" fontId="11" fillId="0" borderId="14" xfId="0" applyNumberFormat="1" applyFont="1" applyFill="1" applyBorder="1" applyAlignment="1">
      <alignment vertical="center" wrapText="1"/>
    </xf>
    <xf numFmtId="0" fontId="11" fillId="0" borderId="14" xfId="0" applyFont="1" applyFill="1" applyBorder="1" applyAlignment="1">
      <alignment vertical="center" shrinkToFit="1"/>
    </xf>
    <xf numFmtId="0" fontId="11" fillId="0" borderId="0" xfId="0" applyFont="1" applyFill="1" applyAlignment="1">
      <alignment horizontal="justify" vertical="center"/>
    </xf>
    <xf numFmtId="0" fontId="11" fillId="0" borderId="14" xfId="0" applyFont="1" applyFill="1" applyBorder="1" applyAlignment="1">
      <alignment horizontal="left" vertical="center" indent="1" shrinkToFit="1"/>
    </xf>
    <xf numFmtId="0" fontId="5" fillId="0" borderId="0" xfId="0" applyFont="1" applyAlignment="1">
      <alignment vertical="top"/>
    </xf>
    <xf numFmtId="176" fontId="8" fillId="0" borderId="0" xfId="0" applyNumberFormat="1" applyFont="1" applyFill="1" applyAlignment="1">
      <alignment horizontal="right" vertical="center"/>
    </xf>
    <xf numFmtId="176" fontId="10" fillId="0" borderId="28" xfId="0" applyNumberFormat="1" applyFont="1" applyFill="1" applyBorder="1" applyAlignment="1">
      <alignment horizontal="center" vertical="center" wrapText="1" shrinkToFit="1"/>
    </xf>
    <xf numFmtId="178" fontId="8" fillId="0" borderId="22" xfId="0" applyNumberFormat="1" applyFont="1" applyFill="1" applyBorder="1" applyAlignment="1">
      <alignment horizontal="center" vertical="center"/>
    </xf>
    <xf numFmtId="176" fontId="8" fillId="0" borderId="24" xfId="0" applyNumberFormat="1" applyFont="1" applyFill="1" applyBorder="1" applyAlignment="1">
      <alignment horizontal="center" vertical="center"/>
    </xf>
    <xf numFmtId="176" fontId="8" fillId="0" borderId="24" xfId="0" applyNumberFormat="1" applyFont="1" applyFill="1" applyBorder="1" applyAlignment="1">
      <alignment horizontal="center" vertical="center" shrinkToFit="1"/>
    </xf>
    <xf numFmtId="176" fontId="8" fillId="0" borderId="29" xfId="0" applyNumberFormat="1"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178" fontId="8" fillId="2" borderId="19" xfId="0" applyNumberFormat="1" applyFont="1" applyFill="1" applyBorder="1" applyAlignment="1">
      <alignment horizontal="center" vertical="center"/>
    </xf>
    <xf numFmtId="176" fontId="9" fillId="2" borderId="16" xfId="0" applyNumberFormat="1" applyFont="1" applyFill="1" applyBorder="1" applyAlignment="1">
      <alignment vertical="center" shrinkToFit="1"/>
    </xf>
    <xf numFmtId="176" fontId="8" fillId="2" borderId="16" xfId="0" applyNumberFormat="1" applyFont="1" applyFill="1" applyBorder="1" applyAlignment="1">
      <alignment horizontal="right" vertical="center"/>
    </xf>
    <xf numFmtId="176" fontId="8" fillId="0" borderId="17" xfId="0" applyNumberFormat="1" applyFont="1" applyFill="1" applyBorder="1" applyAlignment="1">
      <alignment horizontal="right" vertical="center"/>
    </xf>
    <xf numFmtId="0" fontId="5" fillId="0" borderId="0" xfId="0" applyFont="1" applyFill="1" applyAlignment="1">
      <alignment vertical="top"/>
    </xf>
    <xf numFmtId="49" fontId="5" fillId="0" borderId="0" xfId="0" applyNumberFormat="1" applyFont="1" applyAlignment="1">
      <alignment horizontal="left" vertical="top"/>
    </xf>
    <xf numFmtId="0" fontId="5" fillId="0" borderId="0" xfId="0" applyFont="1" applyAlignment="1">
      <alignment vertical="center"/>
    </xf>
    <xf numFmtId="0" fontId="5" fillId="0" borderId="0" xfId="0" applyFont="1" applyAlignment="1">
      <alignment horizontal="distributed" vertical="center"/>
    </xf>
    <xf numFmtId="0" fontId="5" fillId="0" borderId="0" xfId="0" applyFont="1" applyAlignment="1">
      <alignment vertical="center" wrapText="1"/>
    </xf>
    <xf numFmtId="0" fontId="12" fillId="0" borderId="0" xfId="0" applyFont="1" applyAlignment="1">
      <alignment vertical="center"/>
    </xf>
    <xf numFmtId="0" fontId="8" fillId="0" borderId="0" xfId="0" applyFont="1" applyAlignment="1">
      <alignment vertical="center"/>
    </xf>
    <xf numFmtId="0" fontId="5" fillId="0" borderId="0" xfId="0" applyFont="1" applyAlignment="1">
      <alignment horizontal="left" vertical="top" wrapText="1"/>
    </xf>
    <xf numFmtId="0" fontId="13" fillId="0" borderId="0" xfId="0" applyFont="1" applyAlignment="1">
      <alignment vertical="center"/>
    </xf>
    <xf numFmtId="0" fontId="5" fillId="0" borderId="36" xfId="0" applyFont="1" applyBorder="1" applyAlignment="1">
      <alignment vertical="center"/>
    </xf>
    <xf numFmtId="0" fontId="5" fillId="0" borderId="0" xfId="0" applyFont="1" applyBorder="1" applyAlignment="1">
      <alignment horizontal="right" vertical="center"/>
    </xf>
    <xf numFmtId="0" fontId="5" fillId="0" borderId="37" xfId="0" applyFont="1" applyBorder="1" applyAlignment="1">
      <alignment vertical="center"/>
    </xf>
    <xf numFmtId="0" fontId="5" fillId="0" borderId="5" xfId="0" applyFont="1" applyBorder="1" applyAlignment="1">
      <alignment vertical="center"/>
    </xf>
    <xf numFmtId="0" fontId="5" fillId="0" borderId="32" xfId="0" applyFont="1" applyBorder="1" applyAlignment="1">
      <alignment vertical="center"/>
    </xf>
    <xf numFmtId="0" fontId="5" fillId="2" borderId="0" xfId="0" applyFont="1" applyFill="1" applyBorder="1" applyAlignment="1">
      <alignment vertical="center"/>
    </xf>
    <xf numFmtId="0" fontId="0" fillId="0" borderId="0" xfId="0" applyBorder="1" applyAlignment="1">
      <alignment vertical="top" wrapText="1"/>
    </xf>
    <xf numFmtId="0" fontId="5" fillId="0" borderId="34" xfId="0" applyFont="1" applyBorder="1" applyAlignment="1">
      <alignment vertical="center"/>
    </xf>
    <xf numFmtId="0" fontId="5" fillId="0" borderId="38" xfId="0" applyFont="1" applyBorder="1" applyAlignment="1">
      <alignment vertical="center"/>
    </xf>
    <xf numFmtId="0" fontId="5" fillId="0" borderId="0" xfId="0" applyFont="1" applyBorder="1" applyAlignment="1">
      <alignment horizontal="left" vertical="center"/>
    </xf>
    <xf numFmtId="0" fontId="5" fillId="0" borderId="0" xfId="0" applyFont="1" applyFill="1" applyAlignment="1">
      <alignment horizontal="left" vertical="center" shrinkToFit="1"/>
    </xf>
    <xf numFmtId="0" fontId="5" fillId="0" borderId="0" xfId="0" applyFont="1" applyFill="1" applyAlignment="1">
      <alignment vertical="center"/>
    </xf>
    <xf numFmtId="0" fontId="5" fillId="0" borderId="0" xfId="0" applyFont="1" applyFill="1" applyAlignment="1">
      <alignment horizontal="right" vertical="center"/>
    </xf>
    <xf numFmtId="0" fontId="11" fillId="0" borderId="14" xfId="0" applyFont="1" applyFill="1" applyBorder="1" applyAlignment="1">
      <alignment horizontal="center" vertical="center" shrinkToFit="1"/>
    </xf>
    <xf numFmtId="0" fontId="12" fillId="0" borderId="0" xfId="0" applyFont="1" applyFill="1" applyAlignment="1">
      <alignment vertical="center"/>
    </xf>
    <xf numFmtId="0" fontId="0" fillId="0" borderId="0" xfId="0" applyFill="1"/>
    <xf numFmtId="0" fontId="5" fillId="0" borderId="0" xfId="0" applyFont="1" applyAlignment="1">
      <alignment horizontal="center" vertical="center"/>
    </xf>
    <xf numFmtId="0" fontId="5" fillId="0" borderId="0" xfId="0" applyFont="1" applyAlignment="1">
      <alignment horizontal="left" vertical="center"/>
    </xf>
    <xf numFmtId="0" fontId="12" fillId="0" borderId="0" xfId="0" applyFont="1" applyAlignment="1">
      <alignment vertical="center"/>
    </xf>
    <xf numFmtId="0" fontId="5" fillId="0" borderId="35" xfId="0" applyFont="1" applyBorder="1" applyAlignment="1">
      <alignment vertical="center"/>
    </xf>
    <xf numFmtId="0" fontId="5" fillId="0" borderId="0" xfId="0" applyFont="1" applyBorder="1" applyAlignment="1">
      <alignment vertical="center"/>
    </xf>
    <xf numFmtId="0" fontId="5" fillId="0" borderId="33" xfId="0" applyFont="1" applyBorder="1" applyAlignment="1">
      <alignment vertical="center"/>
    </xf>
    <xf numFmtId="0" fontId="5" fillId="0" borderId="0" xfId="0" applyFont="1" applyAlignment="1">
      <alignment vertical="center" wrapText="1"/>
    </xf>
    <xf numFmtId="0" fontId="16" fillId="0" borderId="14" xfId="0" applyFont="1" applyBorder="1" applyAlignment="1">
      <alignment horizontal="distributed" vertical="center" wrapText="1" justifyLastLine="1"/>
    </xf>
    <xf numFmtId="0" fontId="9" fillId="0" borderId="0" xfId="0" applyFont="1" applyAlignment="1">
      <alignment horizontal="left" vertical="center"/>
    </xf>
    <xf numFmtId="0" fontId="16" fillId="0" borderId="32" xfId="0" applyFont="1" applyBorder="1" applyAlignment="1">
      <alignment horizontal="left" vertical="center" indent="1"/>
    </xf>
    <xf numFmtId="0" fontId="16" fillId="0" borderId="37" xfId="0" applyFont="1" applyBorder="1" applyAlignment="1">
      <alignment horizontal="left" vertical="center" indent="1"/>
    </xf>
    <xf numFmtId="0" fontId="16" fillId="0" borderId="4" xfId="0" applyFont="1" applyFill="1" applyBorder="1" applyAlignment="1">
      <alignment horizontal="right" vertical="center"/>
    </xf>
    <xf numFmtId="0" fontId="16" fillId="2" borderId="3" xfId="0" applyFont="1" applyFill="1" applyBorder="1" applyAlignment="1">
      <alignment horizontal="left"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2" borderId="14" xfId="0" applyFont="1" applyFill="1" applyBorder="1" applyAlignment="1">
      <alignment vertical="center"/>
    </xf>
    <xf numFmtId="0" fontId="5" fillId="0" borderId="0" xfId="0" applyFont="1" applyFill="1" applyAlignment="1">
      <alignment horizontal="left" vertical="center"/>
    </xf>
    <xf numFmtId="49" fontId="5" fillId="0" borderId="0" xfId="0" applyNumberFormat="1" applyFont="1" applyFill="1" applyAlignment="1">
      <alignment horizontal="left" vertical="top"/>
    </xf>
    <xf numFmtId="0" fontId="5" fillId="0" borderId="0" xfId="0" applyFont="1" applyFill="1" applyAlignment="1">
      <alignment horizontal="distributed" vertical="top"/>
    </xf>
    <xf numFmtId="0" fontId="0" fillId="0" borderId="0" xfId="0" applyFill="1" applyAlignment="1">
      <alignment horizontal="distributed" vertical="top"/>
    </xf>
    <xf numFmtId="0" fontId="5" fillId="0" borderId="0" xfId="0" applyFont="1" applyFill="1" applyAlignment="1">
      <alignment horizontal="center" vertical="top" wrapText="1"/>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13" fillId="0" borderId="0" xfId="0" applyFont="1" applyFill="1" applyAlignment="1">
      <alignment vertical="center"/>
    </xf>
    <xf numFmtId="0" fontId="5" fillId="0" borderId="34" xfId="0" applyFont="1" applyFill="1" applyBorder="1" applyAlignment="1">
      <alignment vertical="center"/>
    </xf>
    <xf numFmtId="0" fontId="5" fillId="0" borderId="36" xfId="0" applyFont="1" applyFill="1" applyBorder="1" applyAlignment="1">
      <alignment vertical="center"/>
    </xf>
    <xf numFmtId="0" fontId="5" fillId="0" borderId="0" xfId="0" applyFont="1" applyFill="1" applyBorder="1" applyAlignment="1">
      <alignment horizontal="right" vertical="center"/>
    </xf>
    <xf numFmtId="0" fontId="5" fillId="0" borderId="32" xfId="0" applyFont="1" applyFill="1" applyBorder="1" applyAlignment="1">
      <alignment vertical="center"/>
    </xf>
    <xf numFmtId="0" fontId="5" fillId="0" borderId="37" xfId="0" applyFont="1" applyFill="1" applyBorder="1" applyAlignment="1">
      <alignment vertical="center"/>
    </xf>
    <xf numFmtId="0" fontId="5" fillId="0" borderId="32" xfId="0" applyFont="1" applyFill="1" applyBorder="1" applyAlignment="1">
      <alignment vertical="top" wrapText="1"/>
    </xf>
    <xf numFmtId="0" fontId="5" fillId="0" borderId="38" xfId="0" applyFont="1" applyFill="1" applyBorder="1" applyAlignment="1">
      <alignment vertical="center"/>
    </xf>
    <xf numFmtId="0" fontId="5" fillId="2" borderId="35" xfId="0" applyFont="1" applyFill="1" applyBorder="1" applyAlignment="1">
      <alignment vertical="center"/>
    </xf>
    <xf numFmtId="0" fontId="5" fillId="0" borderId="0" xfId="0" applyFont="1" applyBorder="1" applyAlignment="1">
      <alignment horizontal="center" vertical="center"/>
    </xf>
    <xf numFmtId="0" fontId="5" fillId="0" borderId="35" xfId="0" applyFont="1" applyBorder="1" applyAlignment="1">
      <alignment vertical="center"/>
    </xf>
    <xf numFmtId="0" fontId="5" fillId="0" borderId="0" xfId="0" applyFont="1" applyBorder="1" applyAlignment="1">
      <alignment vertical="center"/>
    </xf>
    <xf numFmtId="0" fontId="5" fillId="0" borderId="33" xfId="0" applyFont="1" applyBorder="1" applyAlignment="1">
      <alignment vertical="center"/>
    </xf>
    <xf numFmtId="0" fontId="5" fillId="0" borderId="0" xfId="0" applyFont="1" applyFill="1" applyBorder="1" applyAlignment="1">
      <alignment vertical="center"/>
    </xf>
    <xf numFmtId="0" fontId="8" fillId="0" borderId="32" xfId="0" applyFont="1" applyBorder="1" applyAlignment="1">
      <alignment vertical="center"/>
    </xf>
    <xf numFmtId="0" fontId="5" fillId="0" borderId="0" xfId="0" applyFont="1" applyFill="1" applyAlignment="1">
      <alignment horizontal="distributed" vertical="center"/>
    </xf>
    <xf numFmtId="0" fontId="4" fillId="0" borderId="46" xfId="0" applyNumberFormat="1" applyFont="1" applyFill="1" applyBorder="1" applyAlignment="1">
      <alignment horizontal="center" vertical="center"/>
    </xf>
    <xf numFmtId="177" fontId="4" fillId="0" borderId="16" xfId="0" applyNumberFormat="1" applyFont="1" applyFill="1" applyBorder="1" applyAlignment="1">
      <alignment vertical="center"/>
    </xf>
    <xf numFmtId="176" fontId="4" fillId="0" borderId="16" xfId="0" applyNumberFormat="1" applyFont="1" applyFill="1" applyBorder="1" applyAlignment="1">
      <alignment vertical="center"/>
    </xf>
    <xf numFmtId="177" fontId="4" fillId="0" borderId="7"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15"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13" xfId="0" applyNumberFormat="1" applyFont="1" applyFill="1" applyBorder="1" applyAlignment="1">
      <alignment vertical="center"/>
    </xf>
    <xf numFmtId="0" fontId="18" fillId="0" borderId="0" xfId="0" applyFont="1" applyFill="1"/>
    <xf numFmtId="181" fontId="5" fillId="0" borderId="0" xfId="5" applyNumberFormat="1" applyFont="1" applyAlignment="1">
      <alignment vertical="center"/>
    </xf>
    <xf numFmtId="0" fontId="14" fillId="3" borderId="0" xfId="0" applyFont="1" applyFill="1"/>
    <xf numFmtId="0" fontId="14" fillId="3" borderId="0" xfId="0" applyFont="1" applyFill="1" applyAlignment="1"/>
    <xf numFmtId="0" fontId="20" fillId="3" borderId="0" xfId="0" applyFont="1" applyFill="1"/>
    <xf numFmtId="0" fontId="20" fillId="2" borderId="0" xfId="0" applyFont="1" applyFill="1"/>
    <xf numFmtId="0" fontId="21" fillId="3" borderId="0" xfId="0" applyFont="1" applyFill="1"/>
    <xf numFmtId="0" fontId="22" fillId="3" borderId="0" xfId="0" applyFont="1" applyFill="1"/>
    <xf numFmtId="0" fontId="8" fillId="0" borderId="32" xfId="0" applyFont="1" applyFill="1" applyBorder="1" applyAlignment="1">
      <alignment vertical="center"/>
    </xf>
    <xf numFmtId="0" fontId="5" fillId="3" borderId="0" xfId="0" applyFont="1" applyFill="1"/>
    <xf numFmtId="0" fontId="5" fillId="3" borderId="0" xfId="0" applyFont="1" applyFill="1" applyAlignment="1">
      <alignment horizontal="left" indent="1"/>
    </xf>
    <xf numFmtId="0" fontId="5" fillId="3" borderId="0" xfId="0" applyFont="1" applyFill="1" applyAlignment="1">
      <alignment horizontal="left"/>
    </xf>
    <xf numFmtId="0" fontId="5" fillId="3" borderId="0" xfId="0" applyFont="1" applyFill="1" applyAlignment="1"/>
    <xf numFmtId="0" fontId="5" fillId="3" borderId="0" xfId="0" applyFont="1" applyFill="1" applyAlignment="1">
      <alignment horizontal="left" indent="2"/>
    </xf>
    <xf numFmtId="0" fontId="5" fillId="3" borderId="0" xfId="0" applyFont="1" applyFill="1" applyAlignment="1">
      <alignment horizontal="right"/>
    </xf>
    <xf numFmtId="0" fontId="25" fillId="4" borderId="47" xfId="0" applyFont="1" applyFill="1" applyBorder="1" applyAlignment="1">
      <alignment vertical="center"/>
    </xf>
    <xf numFmtId="0" fontId="25" fillId="4" borderId="48" xfId="0" applyFont="1" applyFill="1" applyBorder="1" applyAlignment="1">
      <alignment vertical="center"/>
    </xf>
    <xf numFmtId="0" fontId="25" fillId="4" borderId="49" xfId="0" applyFont="1" applyFill="1" applyBorder="1" applyAlignment="1">
      <alignment vertical="center"/>
    </xf>
    <xf numFmtId="0" fontId="27" fillId="4" borderId="18" xfId="0" applyFont="1" applyFill="1" applyBorder="1" applyAlignment="1">
      <alignment vertical="center"/>
    </xf>
    <xf numFmtId="0" fontId="25" fillId="4" borderId="0" xfId="0" applyFont="1" applyFill="1" applyBorder="1" applyAlignment="1">
      <alignment vertical="center"/>
    </xf>
    <xf numFmtId="0" fontId="27" fillId="4" borderId="50" xfId="0" applyFont="1" applyFill="1" applyBorder="1" applyAlignment="1">
      <alignment horizontal="right" vertical="center"/>
    </xf>
    <xf numFmtId="0" fontId="28" fillId="4" borderId="18" xfId="0" applyFont="1" applyFill="1" applyBorder="1" applyAlignment="1">
      <alignment vertical="center"/>
    </xf>
    <xf numFmtId="0" fontId="26" fillId="4" borderId="0" xfId="0" applyFont="1" applyFill="1" applyBorder="1" applyAlignment="1">
      <alignment vertical="center"/>
    </xf>
    <xf numFmtId="0" fontId="25" fillId="4" borderId="50" xfId="0" applyFont="1" applyFill="1" applyBorder="1" applyAlignment="1">
      <alignment vertical="center"/>
    </xf>
    <xf numFmtId="0" fontId="28" fillId="4" borderId="51" xfId="0" applyFont="1" applyFill="1" applyBorder="1" applyAlignment="1">
      <alignment vertical="center"/>
    </xf>
    <xf numFmtId="0" fontId="26" fillId="4" borderId="1" xfId="0" applyFont="1" applyFill="1" applyBorder="1" applyAlignment="1">
      <alignment vertical="center"/>
    </xf>
    <xf numFmtId="0" fontId="25" fillId="4" borderId="1" xfId="0" applyFont="1" applyFill="1" applyBorder="1" applyAlignment="1">
      <alignment vertical="center"/>
    </xf>
    <xf numFmtId="0" fontId="25" fillId="4" borderId="52" xfId="0" applyFont="1" applyFill="1" applyBorder="1" applyAlignment="1">
      <alignment vertical="center"/>
    </xf>
    <xf numFmtId="0" fontId="5" fillId="0" borderId="35" xfId="0" applyFont="1" applyBorder="1" applyAlignment="1">
      <alignment vertical="center"/>
    </xf>
    <xf numFmtId="0" fontId="5" fillId="0" borderId="0" xfId="0" applyFont="1" applyAlignment="1">
      <alignment vertical="center"/>
    </xf>
    <xf numFmtId="0" fontId="5" fillId="0" borderId="0" xfId="0" applyFont="1" applyFill="1" applyAlignment="1">
      <alignment vertical="center" wrapText="1"/>
    </xf>
    <xf numFmtId="0" fontId="5" fillId="0" borderId="35"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33" xfId="0" applyFont="1" applyFill="1" applyBorder="1" applyAlignment="1">
      <alignment horizontal="center" vertical="center"/>
    </xf>
    <xf numFmtId="0" fontId="5" fillId="0" borderId="33"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182" fontId="5" fillId="2" borderId="34" xfId="0" applyNumberFormat="1" applyFont="1" applyFill="1" applyBorder="1" applyAlignment="1">
      <alignment horizontal="left" vertical="center" indent="1"/>
    </xf>
    <xf numFmtId="0" fontId="5" fillId="2" borderId="14" xfId="0" applyFont="1" applyFill="1" applyBorder="1" applyAlignment="1" applyProtection="1">
      <alignment vertical="center"/>
    </xf>
    <xf numFmtId="0" fontId="5" fillId="2" borderId="14" xfId="0" applyFont="1" applyFill="1" applyBorder="1" applyAlignment="1" applyProtection="1">
      <alignment vertical="center" wrapText="1"/>
    </xf>
    <xf numFmtId="0" fontId="5" fillId="0" borderId="0" xfId="0" applyFont="1" applyFill="1" applyAlignment="1">
      <alignment vertical="top" wrapText="1"/>
    </xf>
    <xf numFmtId="0" fontId="12" fillId="2" borderId="14" xfId="0" applyFont="1" applyFill="1" applyBorder="1" applyAlignment="1">
      <alignment vertical="center" wrapText="1"/>
    </xf>
    <xf numFmtId="0" fontId="5" fillId="0" borderId="33" xfId="0" applyFont="1" applyFill="1" applyBorder="1" applyAlignment="1">
      <alignment vertical="top" wrapText="1"/>
    </xf>
    <xf numFmtId="0" fontId="5" fillId="0" borderId="35" xfId="0" applyFont="1" applyFill="1" applyBorder="1" applyAlignment="1">
      <alignment vertical="top" wrapText="1"/>
    </xf>
    <xf numFmtId="0" fontId="5" fillId="0" borderId="37"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11" fillId="0" borderId="26" xfId="0" applyFont="1" applyFill="1" applyBorder="1" applyAlignment="1">
      <alignment horizontal="center" vertical="center" wrapText="1"/>
    </xf>
    <xf numFmtId="0" fontId="31" fillId="0" borderId="0" xfId="0" applyFont="1" applyAlignment="1">
      <alignment vertical="center"/>
    </xf>
    <xf numFmtId="0" fontId="11" fillId="0" borderId="0" xfId="0" applyFont="1" applyFill="1" applyBorder="1" applyAlignment="1">
      <alignment horizontal="left" vertical="center"/>
    </xf>
    <xf numFmtId="0" fontId="9" fillId="0" borderId="39" xfId="0" applyFont="1" applyBorder="1" applyAlignment="1">
      <alignment horizontal="center" vertical="center"/>
    </xf>
    <xf numFmtId="0" fontId="9" fillId="0" borderId="27" xfId="0" applyFont="1" applyBorder="1" applyAlignment="1">
      <alignment horizontal="center" vertical="center"/>
    </xf>
    <xf numFmtId="179" fontId="34" fillId="2" borderId="37" xfId="0" applyNumberFormat="1" applyFont="1" applyFill="1" applyBorder="1" applyAlignment="1">
      <alignment vertical="center" wrapText="1"/>
    </xf>
    <xf numFmtId="0" fontId="8" fillId="2" borderId="38" xfId="0" applyFont="1" applyFill="1" applyBorder="1" applyAlignment="1">
      <alignment vertical="center" wrapText="1"/>
    </xf>
    <xf numFmtId="0" fontId="35" fillId="0" borderId="0" xfId="0" applyFont="1" applyFill="1"/>
    <xf numFmtId="0" fontId="36" fillId="0" borderId="0" xfId="0" applyFont="1" applyFill="1" applyAlignment="1">
      <alignment vertical="center"/>
    </xf>
    <xf numFmtId="176" fontId="36" fillId="0" borderId="0" xfId="0" applyNumberFormat="1" applyFont="1" applyFill="1" applyAlignment="1">
      <alignment vertical="center"/>
    </xf>
    <xf numFmtId="0" fontId="13" fillId="0" borderId="0" xfId="0" applyFont="1" applyFill="1"/>
    <xf numFmtId="0" fontId="36" fillId="0" borderId="0" xfId="0" applyFont="1" applyFill="1" applyAlignment="1">
      <alignment horizontal="center" vertical="center"/>
    </xf>
    <xf numFmtId="0" fontId="36" fillId="0" borderId="0" xfId="0" applyFont="1" applyFill="1" applyBorder="1" applyAlignment="1">
      <alignment vertical="center"/>
    </xf>
    <xf numFmtId="38" fontId="36" fillId="0" borderId="0" xfId="5" applyFont="1" applyFill="1" applyAlignment="1">
      <alignment vertical="center"/>
    </xf>
    <xf numFmtId="38" fontId="36" fillId="0" borderId="0" xfId="0" applyNumberFormat="1" applyFont="1" applyFill="1" applyAlignment="1">
      <alignment vertical="center"/>
    </xf>
    <xf numFmtId="0" fontId="37" fillId="0" borderId="0" xfId="0" applyFont="1" applyFill="1" applyBorder="1" applyAlignment="1">
      <alignment vertical="center"/>
    </xf>
    <xf numFmtId="0" fontId="5" fillId="0" borderId="0" xfId="0" applyFont="1" applyFill="1" applyAlignment="1">
      <alignment shrinkToFit="1"/>
    </xf>
    <xf numFmtId="179" fontId="11" fillId="0" borderId="14" xfId="0" applyNumberFormat="1" applyFont="1" applyFill="1" applyBorder="1" applyAlignment="1">
      <alignment vertical="center" shrinkToFit="1"/>
    </xf>
    <xf numFmtId="0" fontId="5" fillId="0" borderId="0" xfId="0" applyFont="1" applyFill="1" applyAlignment="1">
      <alignment horizontal="right" vertical="center" shrinkToFit="1"/>
    </xf>
    <xf numFmtId="0" fontId="5" fillId="0" borderId="0" xfId="0" applyFont="1" applyFill="1" applyAlignment="1">
      <alignment horizontal="left" vertical="center" shrinkToFit="1"/>
    </xf>
    <xf numFmtId="0" fontId="5" fillId="0" borderId="0" xfId="0" applyFont="1" applyAlignment="1">
      <alignment vertical="center"/>
    </xf>
    <xf numFmtId="0" fontId="5" fillId="0" borderId="0" xfId="0" applyFont="1" applyFill="1" applyBorder="1" applyAlignment="1">
      <alignment vertical="center"/>
    </xf>
    <xf numFmtId="0" fontId="11" fillId="0" borderId="14" xfId="0" applyFont="1" applyFill="1" applyBorder="1" applyAlignment="1">
      <alignment horizontal="center" vertical="center" wrapText="1"/>
    </xf>
    <xf numFmtId="177" fontId="11" fillId="0" borderId="39" xfId="0" applyNumberFormat="1" applyFont="1" applyFill="1" applyBorder="1" applyAlignment="1">
      <alignment vertical="center"/>
    </xf>
    <xf numFmtId="177" fontId="11" fillId="0" borderId="27" xfId="0" applyNumberFormat="1" applyFont="1" applyFill="1" applyBorder="1" applyAlignment="1">
      <alignment vertical="center"/>
    </xf>
    <xf numFmtId="0" fontId="5" fillId="0" borderId="48" xfId="0" applyFont="1" applyFill="1" applyBorder="1" applyAlignment="1">
      <alignment vertical="center"/>
    </xf>
    <xf numFmtId="177" fontId="11" fillId="0" borderId="14" xfId="0" applyNumberFormat="1" applyFont="1" applyFill="1" applyBorder="1" applyAlignment="1">
      <alignment vertical="center"/>
    </xf>
    <xf numFmtId="177" fontId="11" fillId="2" borderId="39" xfId="0" applyNumberFormat="1" applyFont="1" applyFill="1" applyBorder="1" applyAlignment="1">
      <alignment vertical="center"/>
    </xf>
    <xf numFmtId="177" fontId="11" fillId="2" borderId="7" xfId="0" applyNumberFormat="1" applyFont="1" applyFill="1" applyBorder="1" applyAlignment="1">
      <alignment vertical="center"/>
    </xf>
    <xf numFmtId="177" fontId="11" fillId="2" borderId="43" xfId="0" applyNumberFormat="1" applyFont="1" applyFill="1" applyBorder="1" applyAlignment="1">
      <alignment vertical="center"/>
    </xf>
    <xf numFmtId="0" fontId="5" fillId="0" borderId="0" xfId="0" applyFont="1" applyFill="1" applyAlignment="1">
      <alignment vertical="center" shrinkToFit="1"/>
    </xf>
    <xf numFmtId="0" fontId="13" fillId="0" borderId="0" xfId="0" applyFont="1" applyFill="1" applyAlignment="1">
      <alignment vertical="center" shrinkToFit="1"/>
    </xf>
    <xf numFmtId="176" fontId="13" fillId="0" borderId="0" xfId="0" applyNumberFormat="1" applyFont="1" applyFill="1" applyAlignment="1">
      <alignment vertical="center" shrinkToFit="1"/>
    </xf>
    <xf numFmtId="0" fontId="31" fillId="0" borderId="0" xfId="0" applyFont="1" applyBorder="1" applyAlignment="1">
      <alignment vertical="center" shrinkToFit="1"/>
    </xf>
    <xf numFmtId="0" fontId="31" fillId="0" borderId="0" xfId="0" applyFont="1" applyBorder="1" applyAlignment="1">
      <alignment horizontal="center" vertical="center" shrinkToFit="1"/>
    </xf>
    <xf numFmtId="38" fontId="31" fillId="0" borderId="0" xfId="5" applyFont="1" applyBorder="1" applyAlignment="1">
      <alignment vertical="center" shrinkToFit="1"/>
    </xf>
    <xf numFmtId="38" fontId="31" fillId="0" borderId="0" xfId="0" applyNumberFormat="1" applyFont="1" applyAlignment="1">
      <alignment horizontal="center" vertical="center" shrinkToFit="1"/>
    </xf>
    <xf numFmtId="38" fontId="13" fillId="0" borderId="0" xfId="0" applyNumberFormat="1" applyFont="1" applyFill="1" applyAlignment="1">
      <alignment vertical="center" shrinkToFit="1"/>
    </xf>
    <xf numFmtId="38" fontId="31" fillId="0" borderId="0" xfId="0" applyNumberFormat="1" applyFont="1" applyBorder="1" applyAlignment="1">
      <alignment vertical="center" shrinkToFit="1"/>
    </xf>
    <xf numFmtId="0" fontId="31" fillId="0" borderId="0" xfId="0" applyFont="1" applyBorder="1" applyAlignment="1">
      <alignment shrinkToFit="1"/>
    </xf>
    <xf numFmtId="38" fontId="31" fillId="0" borderId="0" xfId="0" applyNumberFormat="1" applyFont="1" applyBorder="1" applyAlignment="1">
      <alignment shrinkToFit="1"/>
    </xf>
    <xf numFmtId="0" fontId="19" fillId="0" borderId="0" xfId="0" applyFont="1" applyFill="1" applyAlignment="1">
      <alignment vertical="center"/>
    </xf>
    <xf numFmtId="177" fontId="5" fillId="0" borderId="14" xfId="0" applyNumberFormat="1" applyFont="1" applyFill="1" applyBorder="1" applyAlignment="1">
      <alignment vertical="center"/>
    </xf>
    <xf numFmtId="179" fontId="11" fillId="0" borderId="14" xfId="0" applyNumberFormat="1" applyFont="1" applyFill="1" applyBorder="1" applyAlignment="1">
      <alignment vertical="center"/>
    </xf>
    <xf numFmtId="177" fontId="11" fillId="2" borderId="14" xfId="0" applyNumberFormat="1" applyFont="1" applyFill="1" applyBorder="1" applyAlignment="1">
      <alignmen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58" xfId="0" applyNumberFormat="1" applyFont="1" applyFill="1" applyBorder="1" applyAlignment="1">
      <alignment horizontal="center" vertical="center"/>
    </xf>
    <xf numFmtId="176" fontId="4" fillId="0" borderId="59" xfId="0" applyNumberFormat="1" applyFont="1" applyFill="1" applyBorder="1" applyAlignment="1">
      <alignment horizontal="left" vertical="center" shrinkToFit="1"/>
    </xf>
    <xf numFmtId="177" fontId="4" fillId="0" borderId="60" xfId="0" applyNumberFormat="1" applyFont="1" applyFill="1" applyBorder="1" applyAlignment="1">
      <alignment vertical="center"/>
    </xf>
    <xf numFmtId="176" fontId="4" fillId="0" borderId="60" xfId="0" applyNumberFormat="1" applyFont="1" applyFill="1" applyBorder="1" applyAlignment="1">
      <alignment vertical="center"/>
    </xf>
    <xf numFmtId="176" fontId="4" fillId="0" borderId="61" xfId="0" applyNumberFormat="1" applyFont="1" applyFill="1" applyBorder="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0" fontId="20" fillId="5" borderId="0" xfId="0" applyFont="1" applyFill="1"/>
    <xf numFmtId="0" fontId="5" fillId="5" borderId="0" xfId="0" applyFont="1" applyFill="1" applyBorder="1" applyAlignment="1">
      <alignment vertical="center"/>
    </xf>
    <xf numFmtId="0" fontId="14" fillId="5" borderId="0" xfId="0" applyFont="1" applyFill="1" applyBorder="1" applyAlignment="1">
      <alignment horizontal="center" vertical="center"/>
    </xf>
    <xf numFmtId="0" fontId="14" fillId="5" borderId="5" xfId="0" applyFont="1" applyFill="1" applyBorder="1" applyAlignment="1">
      <alignment horizontal="center" vertical="center"/>
    </xf>
    <xf numFmtId="0" fontId="5" fillId="5" borderId="0" xfId="0" applyFont="1" applyFill="1" applyAlignment="1">
      <alignment horizontal="center" vertical="center" shrinkToFit="1"/>
    </xf>
    <xf numFmtId="176" fontId="8" fillId="5" borderId="16" xfId="0" applyNumberFormat="1" applyFont="1" applyFill="1" applyBorder="1" applyAlignment="1">
      <alignment horizontal="left" vertical="center" shrinkToFit="1"/>
    </xf>
    <xf numFmtId="176" fontId="8" fillId="5" borderId="7" xfId="0" applyNumberFormat="1" applyFont="1" applyFill="1" applyBorder="1" applyAlignment="1">
      <alignment horizontal="left" vertical="center" shrinkToFit="1"/>
    </xf>
    <xf numFmtId="176" fontId="8" fillId="5" borderId="10" xfId="0" applyNumberFormat="1" applyFont="1" applyFill="1" applyBorder="1" applyAlignment="1">
      <alignment horizontal="left" vertical="center" shrinkToFit="1"/>
    </xf>
    <xf numFmtId="0" fontId="20" fillId="3" borderId="0" xfId="0" applyFont="1" applyFill="1" applyAlignment="1">
      <alignment horizontal="left"/>
    </xf>
    <xf numFmtId="0" fontId="16" fillId="0" borderId="14" xfId="0" applyFont="1" applyBorder="1" applyAlignment="1">
      <alignment horizontal="distributed" vertical="center" wrapText="1" indent="1"/>
    </xf>
    <xf numFmtId="182" fontId="5" fillId="0" borderId="38" xfId="0" applyNumberFormat="1" applyFont="1" applyFill="1" applyBorder="1" applyAlignment="1">
      <alignment horizontal="left" vertical="center" indent="1"/>
    </xf>
    <xf numFmtId="177" fontId="11" fillId="0" borderId="14" xfId="0" applyNumberFormat="1" applyFont="1" applyFill="1" applyBorder="1" applyAlignment="1">
      <alignment vertical="center" shrinkToFit="1"/>
    </xf>
    <xf numFmtId="177" fontId="11" fillId="2" borderId="14" xfId="0" applyNumberFormat="1" applyFont="1" applyFill="1" applyBorder="1" applyAlignment="1">
      <alignment vertical="center" wrapText="1"/>
    </xf>
    <xf numFmtId="177" fontId="11" fillId="0" borderId="14" xfId="0" applyNumberFormat="1" applyFont="1" applyFill="1" applyBorder="1" applyAlignment="1">
      <alignment vertical="center" wrapText="1"/>
    </xf>
    <xf numFmtId="0" fontId="20" fillId="3" borderId="0" xfId="0" applyFont="1" applyFill="1" applyAlignment="1">
      <alignment horizontal="left" vertical="center"/>
    </xf>
    <xf numFmtId="0" fontId="16" fillId="0" borderId="14" xfId="0" applyFont="1" applyBorder="1" applyAlignment="1">
      <alignment horizontal="distributed" vertical="center" wrapText="1" indent="1"/>
    </xf>
    <xf numFmtId="0" fontId="16" fillId="0" borderId="4" xfId="0" applyFont="1" applyBorder="1" applyAlignment="1">
      <alignment horizontal="distributed" vertical="center" wrapText="1" justifyLastLine="1"/>
    </xf>
    <xf numFmtId="0" fontId="16" fillId="0" borderId="3" xfId="0" applyFont="1" applyBorder="1" applyAlignment="1">
      <alignment horizontal="distributed" vertical="center" wrapText="1" justifyLastLine="1"/>
    </xf>
    <xf numFmtId="0" fontId="16" fillId="0" borderId="14" xfId="0" applyFont="1" applyBorder="1" applyAlignment="1">
      <alignment horizontal="distributed" vertical="center" wrapText="1" justifyLastLine="1"/>
    </xf>
    <xf numFmtId="0" fontId="16" fillId="2" borderId="4" xfId="0" applyFont="1" applyFill="1" applyBorder="1" applyAlignment="1">
      <alignment horizontal="left" vertical="center" indent="1"/>
    </xf>
    <xf numFmtId="0" fontId="16" fillId="2" borderId="3" xfId="0" applyFont="1" applyFill="1" applyBorder="1" applyAlignment="1">
      <alignment horizontal="left" vertical="center" indent="1"/>
    </xf>
    <xf numFmtId="0" fontId="30" fillId="2" borderId="4" xfId="6" applyFill="1" applyBorder="1" applyAlignment="1">
      <alignment horizontal="left" vertical="center" indent="1"/>
    </xf>
    <xf numFmtId="0" fontId="5" fillId="0" borderId="0" xfId="0" applyFont="1" applyAlignment="1">
      <alignment horizontal="center" vertical="center"/>
    </xf>
    <xf numFmtId="0" fontId="16" fillId="2" borderId="4"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180" fontId="16" fillId="2" borderId="4" xfId="0" applyNumberFormat="1" applyFont="1" applyFill="1" applyBorder="1" applyAlignment="1">
      <alignment horizontal="left" vertical="center" wrapText="1" indent="1"/>
    </xf>
    <xf numFmtId="180" fontId="16" fillId="2" borderId="3" xfId="0" applyNumberFormat="1" applyFont="1" applyFill="1" applyBorder="1" applyAlignment="1">
      <alignment horizontal="left" vertical="center" wrapText="1" indent="1"/>
    </xf>
    <xf numFmtId="0" fontId="5" fillId="2" borderId="14" xfId="0" applyFont="1" applyFill="1" applyBorder="1" applyAlignment="1">
      <alignment vertical="center"/>
    </xf>
    <xf numFmtId="0" fontId="5" fillId="0" borderId="14" xfId="0" applyFont="1" applyBorder="1" applyAlignment="1">
      <alignment horizontal="center" vertical="center" wrapText="1"/>
    </xf>
    <xf numFmtId="0" fontId="5" fillId="0" borderId="5" xfId="0" applyFont="1" applyBorder="1" applyAlignment="1">
      <alignment vertical="center" shrinkToFit="1"/>
    </xf>
    <xf numFmtId="0" fontId="0" fillId="0" borderId="5" xfId="0" applyBorder="1" applyAlignment="1">
      <alignment vertical="center" shrinkToFit="1"/>
    </xf>
    <xf numFmtId="0" fontId="12" fillId="2" borderId="0" xfId="0" applyFont="1" applyFill="1" applyAlignment="1">
      <alignment vertical="top" wrapText="1"/>
    </xf>
    <xf numFmtId="0" fontId="12" fillId="0" borderId="0" xfId="0" applyFont="1" applyAlignment="1">
      <alignment vertical="top" wrapText="1"/>
    </xf>
    <xf numFmtId="0" fontId="12" fillId="0" borderId="36" xfId="0" applyFont="1" applyBorder="1" applyAlignment="1">
      <alignment vertical="top" wrapText="1"/>
    </xf>
    <xf numFmtId="0" fontId="12" fillId="0" borderId="5" xfId="0" applyFont="1" applyBorder="1" applyAlignment="1">
      <alignment vertical="top" wrapText="1"/>
    </xf>
    <xf numFmtId="0" fontId="12" fillId="0" borderId="38" xfId="0" applyFont="1" applyBorder="1" applyAlignment="1">
      <alignment vertical="top" wrapText="1"/>
    </xf>
    <xf numFmtId="0" fontId="5" fillId="0" borderId="35" xfId="0" applyFont="1" applyBorder="1" applyAlignment="1">
      <alignment horizontal="left" vertical="center"/>
    </xf>
    <xf numFmtId="0" fontId="5" fillId="0" borderId="0" xfId="0" applyFont="1" applyBorder="1" applyAlignment="1">
      <alignment horizontal="left" vertical="center"/>
    </xf>
    <xf numFmtId="0" fontId="5" fillId="0" borderId="36" xfId="0" applyFont="1" applyBorder="1" applyAlignment="1">
      <alignment horizontal="left" vertical="center"/>
    </xf>
    <xf numFmtId="0" fontId="12" fillId="2" borderId="0" xfId="0" applyFont="1" applyFill="1" applyBorder="1" applyAlignment="1">
      <alignment vertical="top" wrapText="1"/>
    </xf>
    <xf numFmtId="0" fontId="12" fillId="2" borderId="32" xfId="0" applyFont="1" applyFill="1" applyBorder="1" applyAlignment="1">
      <alignment vertical="top" wrapText="1"/>
    </xf>
    <xf numFmtId="0" fontId="29" fillId="2" borderId="33" xfId="0" applyFont="1" applyFill="1" applyBorder="1" applyAlignment="1">
      <alignment wrapText="1"/>
    </xf>
    <xf numFmtId="0" fontId="29" fillId="2" borderId="34" xfId="0" applyFont="1" applyFill="1" applyBorder="1" applyAlignment="1">
      <alignment wrapText="1"/>
    </xf>
    <xf numFmtId="0" fontId="29" fillId="2" borderId="35" xfId="0" applyFont="1" applyFill="1" applyBorder="1" applyAlignment="1">
      <alignment wrapText="1"/>
    </xf>
    <xf numFmtId="0" fontId="29" fillId="2" borderId="0" xfId="0" applyFont="1" applyFill="1" applyAlignment="1">
      <alignment wrapText="1"/>
    </xf>
    <xf numFmtId="0" fontId="29" fillId="2" borderId="36" xfId="0" applyFont="1" applyFill="1" applyBorder="1" applyAlignment="1">
      <alignment wrapText="1"/>
    </xf>
    <xf numFmtId="0" fontId="29" fillId="2" borderId="37" xfId="0" applyFont="1" applyFill="1" applyBorder="1" applyAlignment="1">
      <alignment wrapText="1"/>
    </xf>
    <xf numFmtId="0" fontId="29" fillId="2" borderId="5" xfId="0" applyFont="1" applyFill="1" applyBorder="1" applyAlignment="1">
      <alignment wrapText="1"/>
    </xf>
    <xf numFmtId="0" fontId="29" fillId="2" borderId="38" xfId="0" applyFont="1" applyFill="1" applyBorder="1" applyAlignment="1">
      <alignment wrapText="1"/>
    </xf>
    <xf numFmtId="0" fontId="29" fillId="2" borderId="33" xfId="0" applyFont="1" applyFill="1" applyBorder="1" applyAlignment="1">
      <alignment vertical="top" wrapText="1"/>
    </xf>
    <xf numFmtId="0" fontId="29" fillId="2" borderId="34" xfId="0" applyFont="1" applyFill="1" applyBorder="1" applyAlignment="1">
      <alignment vertical="top" wrapText="1"/>
    </xf>
    <xf numFmtId="0" fontId="29" fillId="2" borderId="35" xfId="0" applyFont="1" applyFill="1" applyBorder="1" applyAlignment="1">
      <alignment vertical="top" wrapText="1"/>
    </xf>
    <xf numFmtId="0" fontId="29" fillId="2" borderId="0" xfId="0" applyFont="1" applyFill="1" applyAlignment="1">
      <alignment vertical="top" wrapText="1"/>
    </xf>
    <xf numFmtId="0" fontId="29" fillId="2" borderId="36" xfId="0" applyFont="1" applyFill="1" applyBorder="1" applyAlignment="1">
      <alignment vertical="top" wrapText="1"/>
    </xf>
    <xf numFmtId="0" fontId="29" fillId="2" borderId="37" xfId="0" applyFont="1" applyFill="1" applyBorder="1" applyAlignment="1">
      <alignment vertical="top" wrapText="1"/>
    </xf>
    <xf numFmtId="0" fontId="29" fillId="2" borderId="5" xfId="0" applyFont="1" applyFill="1" applyBorder="1" applyAlignment="1">
      <alignment vertical="top" wrapText="1"/>
    </xf>
    <xf numFmtId="0" fontId="29" fillId="2" borderId="38" xfId="0" applyFont="1" applyFill="1" applyBorder="1" applyAlignment="1">
      <alignment vertical="top"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0" xfId="0" applyFont="1" applyAlignment="1">
      <alignment vertical="center" wrapText="1"/>
    </xf>
    <xf numFmtId="0" fontId="0" fillId="0" borderId="0" xfId="0" applyAlignment="1">
      <alignment vertical="center" wrapText="1"/>
    </xf>
    <xf numFmtId="0" fontId="15" fillId="0" borderId="0" xfId="0" applyFont="1" applyAlignment="1">
      <alignment horizontal="center"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7" xfId="0" applyFill="1" applyBorder="1" applyAlignment="1">
      <alignment horizontal="left" vertical="center"/>
    </xf>
    <xf numFmtId="0" fontId="0" fillId="2" borderId="5" xfId="0" applyFill="1" applyBorder="1" applyAlignment="1">
      <alignment horizontal="left" vertical="center"/>
    </xf>
    <xf numFmtId="0" fontId="0" fillId="2" borderId="5" xfId="0" applyFill="1" applyBorder="1" applyAlignment="1">
      <alignment vertical="center"/>
    </xf>
    <xf numFmtId="0" fontId="0" fillId="2" borderId="38" xfId="0" applyFill="1" applyBorder="1" applyAlignment="1">
      <alignment vertical="center"/>
    </xf>
    <xf numFmtId="0" fontId="5" fillId="2" borderId="32" xfId="0" applyFont="1" applyFill="1" applyBorder="1" applyAlignment="1">
      <alignment horizontal="left" vertical="center" wrapText="1" indent="1"/>
    </xf>
    <xf numFmtId="0" fontId="5" fillId="2" borderId="33" xfId="0" applyFont="1" applyFill="1" applyBorder="1" applyAlignment="1">
      <alignment horizontal="left" vertical="center" wrapText="1" inden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0" fillId="2" borderId="37" xfId="0" applyFill="1" applyBorder="1" applyAlignment="1">
      <alignment horizontal="left" vertical="center" wrapText="1" indent="1"/>
    </xf>
    <xf numFmtId="0" fontId="0" fillId="2" borderId="5" xfId="0" applyFill="1" applyBorder="1" applyAlignment="1">
      <alignment horizontal="left" vertical="center" wrapText="1" indent="1"/>
    </xf>
    <xf numFmtId="0" fontId="0" fillId="0" borderId="5" xfId="0" applyBorder="1" applyAlignment="1">
      <alignment horizontal="left" vertical="center" wrapText="1" indent="1"/>
    </xf>
    <xf numFmtId="0" fontId="0" fillId="0" borderId="38" xfId="0" applyBorder="1" applyAlignment="1">
      <alignment horizontal="left" vertical="center" wrapText="1" indent="1"/>
    </xf>
    <xf numFmtId="0" fontId="5" fillId="0" borderId="33" xfId="0" applyFont="1" applyBorder="1" applyAlignment="1">
      <alignment vertical="center"/>
    </xf>
    <xf numFmtId="0" fontId="0" fillId="0" borderId="34" xfId="0" applyBorder="1" applyAlignment="1">
      <alignment vertical="center"/>
    </xf>
    <xf numFmtId="0" fontId="0" fillId="0" borderId="5" xfId="0" applyBorder="1" applyAlignment="1">
      <alignment vertical="center"/>
    </xf>
    <xf numFmtId="0" fontId="0" fillId="0" borderId="38" xfId="0" applyBorder="1" applyAlignment="1">
      <alignment vertical="center"/>
    </xf>
    <xf numFmtId="0" fontId="0" fillId="0" borderId="5" xfId="0" applyBorder="1" applyAlignment="1">
      <alignment vertical="center" wrapText="1"/>
    </xf>
    <xf numFmtId="0" fontId="5" fillId="0" borderId="0" xfId="0" applyFont="1" applyBorder="1" applyAlignment="1">
      <alignment vertical="center"/>
    </xf>
    <xf numFmtId="0" fontId="0" fillId="0" borderId="0" xfId="0" applyBorder="1" applyAlignment="1">
      <alignment vertical="center"/>
    </xf>
    <xf numFmtId="0" fontId="0" fillId="0" borderId="36" xfId="0" applyBorder="1" applyAlignment="1">
      <alignment vertical="center"/>
    </xf>
    <xf numFmtId="180" fontId="5" fillId="2" borderId="33" xfId="0" applyNumberFormat="1" applyFont="1" applyFill="1" applyBorder="1" applyAlignment="1">
      <alignment horizontal="distributed" vertical="center"/>
    </xf>
    <xf numFmtId="0" fontId="0" fillId="2" borderId="5" xfId="0" applyFill="1" applyBorder="1" applyAlignment="1">
      <alignment horizontal="distributed"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vertical="center"/>
    </xf>
    <xf numFmtId="0" fontId="5" fillId="0" borderId="5" xfId="0" applyFont="1" applyBorder="1" applyAlignment="1">
      <alignment vertical="center"/>
    </xf>
    <xf numFmtId="0" fontId="34" fillId="2" borderId="37" xfId="0" applyFont="1" applyFill="1" applyBorder="1" applyAlignment="1">
      <alignment vertical="center" shrinkToFit="1"/>
    </xf>
    <xf numFmtId="0" fontId="34" fillId="2" borderId="38" xfId="0" applyFont="1" applyFill="1" applyBorder="1" applyAlignment="1">
      <alignment vertical="center" shrinkToFit="1"/>
    </xf>
    <xf numFmtId="179" fontId="34" fillId="0" borderId="4" xfId="0" applyNumberFormat="1" applyFont="1" applyFill="1" applyBorder="1" applyAlignment="1">
      <alignment horizontal="left" vertical="center" wrapText="1"/>
    </xf>
    <xf numFmtId="179" fontId="34" fillId="0" borderId="3" xfId="0" applyNumberFormat="1" applyFont="1" applyFill="1" applyBorder="1" applyAlignment="1">
      <alignment horizontal="left" vertical="center" wrapText="1"/>
    </xf>
    <xf numFmtId="179" fontId="34" fillId="2" borderId="40" xfId="0" applyNumberFormat="1" applyFont="1" applyFill="1" applyBorder="1" applyAlignment="1">
      <alignment horizontal="left" vertical="center" shrinkToFit="1"/>
    </xf>
    <xf numFmtId="179" fontId="34" fillId="2" borderId="41" xfId="0" applyNumberFormat="1" applyFont="1" applyFill="1" applyBorder="1" applyAlignment="1">
      <alignment horizontal="left" vertical="center" shrinkToFit="1"/>
    </xf>
    <xf numFmtId="179" fontId="34" fillId="2" borderId="12" xfId="0" applyNumberFormat="1" applyFont="1" applyFill="1" applyBorder="1" applyAlignment="1">
      <alignment horizontal="left" vertical="center" shrinkToFit="1"/>
    </xf>
    <xf numFmtId="179" fontId="34" fillId="2" borderId="42" xfId="0" applyNumberFormat="1" applyFont="1" applyFill="1" applyBorder="1" applyAlignment="1">
      <alignment horizontal="left" vertical="center" shrinkToFit="1"/>
    </xf>
    <xf numFmtId="0" fontId="34" fillId="2" borderId="40" xfId="0" applyFont="1" applyFill="1" applyBorder="1" applyAlignment="1">
      <alignment vertical="center" shrinkToFit="1"/>
    </xf>
    <xf numFmtId="0" fontId="34" fillId="2" borderId="41" xfId="0" applyFont="1" applyFill="1" applyBorder="1" applyAlignment="1">
      <alignment vertical="center" shrinkToFit="1"/>
    </xf>
    <xf numFmtId="0" fontId="11" fillId="0" borderId="4"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5" fillId="0" borderId="3" xfId="0" applyFont="1" applyBorder="1" applyAlignment="1">
      <alignment vertical="center"/>
    </xf>
    <xf numFmtId="0" fontId="11" fillId="2" borderId="12" xfId="0" applyFont="1" applyFill="1" applyBorder="1" applyAlignment="1">
      <alignment horizontal="left" vertical="center" shrinkToFit="1"/>
    </xf>
    <xf numFmtId="0" fontId="5" fillId="0" borderId="42" xfId="0" applyFont="1" applyBorder="1" applyAlignment="1">
      <alignment vertical="center"/>
    </xf>
    <xf numFmtId="0" fontId="11" fillId="5" borderId="32" xfId="0" applyFont="1" applyFill="1" applyBorder="1" applyAlignment="1">
      <alignment horizontal="left" vertical="center" indent="1" shrinkToFit="1"/>
    </xf>
    <xf numFmtId="0" fontId="0" fillId="5" borderId="34" xfId="0" applyFill="1" applyBorder="1" applyAlignment="1">
      <alignment horizontal="left" vertical="center" indent="1" shrinkToFit="1"/>
    </xf>
    <xf numFmtId="0" fontId="0" fillId="5" borderId="54" xfId="0" applyFill="1" applyBorder="1" applyAlignment="1">
      <alignment horizontal="left" vertical="center" indent="1" shrinkToFit="1"/>
    </xf>
    <xf numFmtId="0" fontId="0" fillId="5" borderId="55" xfId="0" applyFill="1" applyBorder="1" applyAlignment="1">
      <alignment horizontal="left" vertical="center" indent="1" shrinkToFit="1"/>
    </xf>
    <xf numFmtId="0" fontId="11" fillId="0" borderId="4" xfId="0" applyFont="1" applyFill="1" applyBorder="1" applyAlignment="1">
      <alignment horizontal="center" vertical="center" shrinkToFit="1"/>
    </xf>
    <xf numFmtId="0" fontId="11" fillId="2" borderId="40" xfId="0" applyFont="1" applyFill="1" applyBorder="1" applyAlignment="1">
      <alignment horizontal="left" vertical="center" shrinkToFit="1"/>
    </xf>
    <xf numFmtId="0" fontId="5" fillId="0" borderId="41" xfId="0" applyFont="1" applyBorder="1" applyAlignment="1">
      <alignment vertical="center"/>
    </xf>
    <xf numFmtId="177" fontId="11" fillId="2" borderId="26" xfId="0" applyNumberFormat="1" applyFont="1" applyFill="1" applyBorder="1" applyAlignment="1">
      <alignment vertical="center"/>
    </xf>
    <xf numFmtId="177" fontId="11" fillId="2" borderId="56" xfId="0" applyNumberFormat="1" applyFont="1" applyFill="1" applyBorder="1" applyAlignment="1">
      <alignment vertical="center"/>
    </xf>
    <xf numFmtId="0" fontId="11" fillId="2" borderId="44" xfId="0" applyFont="1" applyFill="1" applyBorder="1" applyAlignment="1">
      <alignment horizontal="left" vertical="center" shrinkToFit="1"/>
    </xf>
    <xf numFmtId="0" fontId="5" fillId="0" borderId="45" xfId="0" applyFont="1" applyBorder="1" applyAlignment="1">
      <alignment vertical="center"/>
    </xf>
    <xf numFmtId="0" fontId="11" fillId="0" borderId="5" xfId="0" applyFont="1" applyFill="1" applyBorder="1" applyAlignment="1">
      <alignment horizontal="left" vertical="center"/>
    </xf>
    <xf numFmtId="0" fontId="11" fillId="0" borderId="3" xfId="0" applyFont="1" applyFill="1" applyBorder="1" applyAlignment="1">
      <alignment horizontal="center" vertical="center" wrapText="1"/>
    </xf>
    <xf numFmtId="179" fontId="34" fillId="2" borderId="40" xfId="0" applyNumberFormat="1" applyFont="1" applyFill="1" applyBorder="1" applyAlignment="1">
      <alignment vertical="center" wrapText="1"/>
    </xf>
    <xf numFmtId="0" fontId="8" fillId="2" borderId="41" xfId="0" applyFont="1" applyFill="1" applyBorder="1" applyAlignment="1">
      <alignment vertical="center" wrapText="1"/>
    </xf>
    <xf numFmtId="179" fontId="34" fillId="2" borderId="32" xfId="0" applyNumberFormat="1" applyFont="1" applyFill="1" applyBorder="1" applyAlignment="1">
      <alignment vertical="center" wrapText="1"/>
    </xf>
    <xf numFmtId="0" fontId="8" fillId="2" borderId="34" xfId="0" applyFont="1" applyFill="1"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179" fontId="11" fillId="0" borderId="4" xfId="0" applyNumberFormat="1" applyFont="1" applyFill="1" applyBorder="1" applyAlignment="1">
      <alignment vertical="center" wrapText="1"/>
    </xf>
    <xf numFmtId="0" fontId="11" fillId="0" borderId="32" xfId="0" applyFont="1" applyFill="1" applyBorder="1" applyAlignment="1">
      <alignment horizontal="left" vertical="center" wrapText="1"/>
    </xf>
    <xf numFmtId="0" fontId="5" fillId="0" borderId="34"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32" fillId="0" borderId="32" xfId="0" applyFont="1" applyFill="1" applyBorder="1" applyAlignment="1">
      <alignment horizontal="left" vertical="center" wrapText="1"/>
    </xf>
    <xf numFmtId="0" fontId="33" fillId="0" borderId="33" xfId="0" applyFont="1" applyBorder="1" applyAlignment="1">
      <alignment vertical="center"/>
    </xf>
    <xf numFmtId="0" fontId="33" fillId="0" borderId="34" xfId="0" applyFont="1" applyBorder="1" applyAlignment="1">
      <alignment vertical="center"/>
    </xf>
    <xf numFmtId="0" fontId="5" fillId="0" borderId="53" xfId="0" applyFont="1" applyBorder="1" applyAlignment="1">
      <alignment vertical="center"/>
    </xf>
    <xf numFmtId="0" fontId="5" fillId="0" borderId="14" xfId="0" applyFont="1" applyFill="1" applyBorder="1" applyAlignment="1">
      <alignment horizontal="center" vertical="center" textRotation="255"/>
    </xf>
    <xf numFmtId="179" fontId="34" fillId="2" borderId="44" xfId="0" applyNumberFormat="1" applyFont="1" applyFill="1" applyBorder="1" applyAlignment="1">
      <alignment horizontal="left" vertical="center" shrinkToFit="1"/>
    </xf>
    <xf numFmtId="179" fontId="34" fillId="2" borderId="45" xfId="0" applyNumberFormat="1" applyFont="1" applyFill="1" applyBorder="1" applyAlignment="1">
      <alignment horizontal="left" vertical="center" shrinkToFit="1"/>
    </xf>
    <xf numFmtId="0" fontId="32" fillId="0" borderId="37"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38" xfId="0" applyFont="1" applyFill="1" applyBorder="1" applyAlignment="1">
      <alignment horizontal="center" vertical="center" shrinkToFit="1"/>
    </xf>
    <xf numFmtId="0" fontId="0" fillId="0" borderId="37" xfId="0" applyBorder="1" applyAlignment="1">
      <alignment vertical="center"/>
    </xf>
    <xf numFmtId="177" fontId="11" fillId="0" borderId="26" xfId="0" applyNumberFormat="1" applyFont="1" applyFill="1" applyBorder="1" applyAlignment="1">
      <alignment vertical="center"/>
    </xf>
    <xf numFmtId="177" fontId="0" fillId="0" borderId="27" xfId="0" applyNumberFormat="1" applyBorder="1" applyAlignment="1">
      <alignment vertical="center"/>
    </xf>
    <xf numFmtId="177" fontId="0" fillId="2" borderId="27" xfId="0" applyNumberFormat="1" applyFill="1" applyBorder="1" applyAlignment="1">
      <alignment vertical="center"/>
    </xf>
    <xf numFmtId="0" fontId="5" fillId="0" borderId="26" xfId="0" applyFont="1" applyFill="1" applyBorder="1" applyAlignment="1">
      <alignment horizontal="center" vertical="center" textRotation="255"/>
    </xf>
    <xf numFmtId="0" fontId="5" fillId="0" borderId="57" xfId="0" applyFont="1" applyFill="1" applyBorder="1" applyAlignment="1">
      <alignment horizontal="center" vertical="center" textRotation="255"/>
    </xf>
    <xf numFmtId="0" fontId="5" fillId="0" borderId="27" xfId="0" applyFont="1" applyFill="1" applyBorder="1" applyAlignment="1">
      <alignment horizontal="center" vertical="center" textRotation="255"/>
    </xf>
    <xf numFmtId="0" fontId="13" fillId="0" borderId="18" xfId="0" applyFont="1" applyBorder="1" applyAlignment="1">
      <alignment horizontal="center"/>
    </xf>
    <xf numFmtId="0" fontId="19" fillId="0" borderId="35" xfId="0" applyFont="1" applyFill="1" applyBorder="1" applyAlignment="1">
      <alignment horizontal="left" vertical="center"/>
    </xf>
    <xf numFmtId="0" fontId="13" fillId="0" borderId="0" xfId="0" applyFont="1" applyBorder="1" applyAlignment="1">
      <alignment horizontal="center"/>
    </xf>
    <xf numFmtId="0" fontId="5" fillId="0" borderId="0" xfId="0" applyFont="1" applyFill="1" applyAlignment="1">
      <alignment horizontal="left" vertical="center" shrinkToFit="1"/>
    </xf>
    <xf numFmtId="0" fontId="11" fillId="0" borderId="14" xfId="0" applyFont="1" applyFill="1" applyBorder="1" applyAlignment="1">
      <alignment horizontal="center" vertical="center" wrapText="1"/>
    </xf>
    <xf numFmtId="0" fontId="11" fillId="0" borderId="3" xfId="0" applyFont="1" applyFill="1" applyBorder="1" applyAlignment="1">
      <alignment horizontal="center" vertical="center" shrinkToFi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5" fillId="0" borderId="0" xfId="0" applyFont="1" applyFill="1" applyAlignment="1">
      <alignment horizontal="center" vertical="center"/>
    </xf>
    <xf numFmtId="180" fontId="5" fillId="2" borderId="0" xfId="0" applyNumberFormat="1" applyFont="1" applyFill="1" applyAlignment="1">
      <alignment horizontal="right" vertical="center"/>
    </xf>
    <xf numFmtId="0" fontId="0" fillId="2" borderId="0" xfId="0" applyFill="1" applyAlignment="1">
      <alignment horizontal="right" vertical="center"/>
    </xf>
    <xf numFmtId="0" fontId="5" fillId="0" borderId="0" xfId="0" applyFont="1" applyFill="1" applyAlignment="1">
      <alignment horizontal="left" vertical="top" shrinkToFit="1"/>
    </xf>
    <xf numFmtId="0" fontId="5" fillId="2" borderId="0" xfId="0" applyFont="1" applyFill="1" applyAlignment="1">
      <alignment horizontal="left" vertical="top" wrapText="1"/>
    </xf>
    <xf numFmtId="0" fontId="12" fillId="0" borderId="0" xfId="0" applyFont="1" applyAlignment="1">
      <alignment vertical="center"/>
    </xf>
    <xf numFmtId="0" fontId="0" fillId="0" borderId="0" xfId="0" applyAlignment="1">
      <alignment vertical="center"/>
    </xf>
    <xf numFmtId="0" fontId="5" fillId="0" borderId="0" xfId="0" applyFont="1" applyFill="1" applyAlignment="1">
      <alignment horizontal="left" vertical="center" indent="1" shrinkToFit="1"/>
    </xf>
    <xf numFmtId="0" fontId="5" fillId="0" borderId="0" xfId="0" applyFont="1" applyFill="1" applyAlignment="1">
      <alignment horizontal="left" vertical="center" indent="1"/>
    </xf>
    <xf numFmtId="0" fontId="5" fillId="0" borderId="0" xfId="0" applyFont="1" applyAlignment="1">
      <alignment horizontal="left" vertical="center"/>
    </xf>
    <xf numFmtId="0" fontId="5" fillId="0" borderId="0" xfId="0" applyFont="1" applyAlignment="1">
      <alignment horizontal="distributed" vertical="top"/>
    </xf>
    <xf numFmtId="0" fontId="0" fillId="0" borderId="0" xfId="0" applyAlignment="1">
      <alignment horizontal="distributed" vertical="top"/>
    </xf>
    <xf numFmtId="0" fontId="12" fillId="0" borderId="0" xfId="0" applyFont="1" applyAlignment="1">
      <alignment horizontal="left" vertical="center" indent="1"/>
    </xf>
    <xf numFmtId="0" fontId="0" fillId="0" borderId="0" xfId="0" applyAlignment="1">
      <alignment horizontal="left" vertical="center" indent="1"/>
    </xf>
    <xf numFmtId="0" fontId="12" fillId="0" borderId="0" xfId="0" applyFont="1" applyAlignment="1">
      <alignment horizontal="left" vertical="center"/>
    </xf>
    <xf numFmtId="0" fontId="5" fillId="0" borderId="0" xfId="0" applyFont="1" applyFill="1" applyAlignment="1">
      <alignment vertical="center" wrapText="1"/>
    </xf>
    <xf numFmtId="180" fontId="5" fillId="0" borderId="0" xfId="0" applyNumberFormat="1" applyFont="1" applyAlignment="1">
      <alignment horizontal="right" vertical="center"/>
    </xf>
    <xf numFmtId="0" fontId="0" fillId="0" borderId="0" xfId="0" applyAlignment="1">
      <alignment horizontal="right" vertical="center"/>
    </xf>
    <xf numFmtId="180" fontId="0" fillId="2" borderId="0" xfId="0" applyNumberFormat="1" applyFill="1" applyAlignment="1">
      <alignment horizontal="right" vertical="center"/>
    </xf>
    <xf numFmtId="57" fontId="7" fillId="0" borderId="1" xfId="0" applyNumberFormat="1" applyFont="1" applyFill="1" applyBorder="1" applyAlignment="1">
      <alignment horizontal="center" vertical="center"/>
    </xf>
    <xf numFmtId="0" fontId="8" fillId="0" borderId="1" xfId="0" applyFont="1" applyFill="1" applyBorder="1" applyAlignment="1">
      <alignment horizontal="left" vertical="center" shrinkToFit="1"/>
    </xf>
    <xf numFmtId="0" fontId="0" fillId="0" borderId="20" xfId="0" applyFill="1" applyBorder="1" applyAlignment="1">
      <alignment horizontal="center" vertical="center" textRotation="255"/>
    </xf>
    <xf numFmtId="0" fontId="0" fillId="0" borderId="21" xfId="0" applyFill="1" applyBorder="1" applyAlignment="1">
      <alignment horizontal="center" vertical="center" textRotation="255"/>
    </xf>
    <xf numFmtId="0" fontId="0" fillId="0" borderId="2" xfId="0" applyFill="1" applyBorder="1" applyAlignment="1">
      <alignment horizontal="center" vertical="center" textRotation="255"/>
    </xf>
    <xf numFmtId="0" fontId="5" fillId="0" borderId="0" xfId="0" applyFont="1" applyAlignment="1">
      <alignment vertical="center"/>
    </xf>
    <xf numFmtId="0" fontId="5" fillId="0" borderId="0" xfId="0" applyFont="1" applyFill="1" applyBorder="1" applyAlignment="1">
      <alignment vertical="center"/>
    </xf>
    <xf numFmtId="0" fontId="5" fillId="0" borderId="36" xfId="0" applyFont="1" applyFill="1" applyBorder="1" applyAlignment="1">
      <alignment vertical="center"/>
    </xf>
    <xf numFmtId="0" fontId="15" fillId="0" borderId="0" xfId="0" applyFont="1" applyFill="1" applyAlignment="1">
      <alignment horizontal="center" vertical="center"/>
    </xf>
    <xf numFmtId="0" fontId="5" fillId="0" borderId="32" xfId="0" applyFont="1" applyFill="1" applyBorder="1" applyAlignment="1">
      <alignment horizontal="left" vertical="center"/>
    </xf>
    <xf numFmtId="0" fontId="5" fillId="0" borderId="33" xfId="0" applyFont="1" applyFill="1" applyBorder="1" applyAlignment="1">
      <alignment horizontal="lef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7" xfId="0" applyFont="1" applyFill="1" applyBorder="1" applyAlignment="1">
      <alignment horizontal="left" vertical="center"/>
    </xf>
    <xf numFmtId="0" fontId="5" fillId="0" borderId="5" xfId="0" applyFont="1" applyFill="1" applyBorder="1" applyAlignment="1">
      <alignment horizontal="left" vertical="center"/>
    </xf>
    <xf numFmtId="0" fontId="5" fillId="0" borderId="5" xfId="0" applyFont="1" applyFill="1" applyBorder="1" applyAlignment="1">
      <alignment vertical="center"/>
    </xf>
    <xf numFmtId="0" fontId="5" fillId="0" borderId="38" xfId="0" applyFont="1" applyFill="1" applyBorder="1" applyAlignment="1">
      <alignment vertical="center"/>
    </xf>
    <xf numFmtId="0" fontId="5" fillId="0" borderId="35" xfId="0" applyFont="1" applyFill="1" applyBorder="1" applyAlignment="1">
      <alignment horizontal="left" vertical="center"/>
    </xf>
    <xf numFmtId="0" fontId="5" fillId="0" borderId="35" xfId="0" applyFont="1" applyFill="1" applyBorder="1" applyAlignment="1">
      <alignment vertical="center"/>
    </xf>
    <xf numFmtId="0" fontId="5" fillId="0" borderId="32" xfId="0" applyFont="1" applyFill="1" applyBorder="1" applyAlignment="1">
      <alignment horizontal="left" vertical="center" indent="1"/>
    </xf>
    <xf numFmtId="0" fontId="5" fillId="0" borderId="33" xfId="0" applyFont="1" applyFill="1" applyBorder="1" applyAlignment="1">
      <alignment horizontal="left" vertical="center" indent="1"/>
    </xf>
    <xf numFmtId="0" fontId="5" fillId="0" borderId="34" xfId="0" applyFont="1" applyFill="1" applyBorder="1" applyAlignment="1">
      <alignment horizontal="left" vertical="center" indent="1"/>
    </xf>
    <xf numFmtId="0" fontId="5" fillId="0" borderId="37" xfId="0" applyFont="1" applyFill="1" applyBorder="1" applyAlignment="1">
      <alignment horizontal="left" vertical="center" indent="1"/>
    </xf>
    <xf numFmtId="0" fontId="5" fillId="0" borderId="5" xfId="0" applyFont="1" applyFill="1" applyBorder="1" applyAlignment="1">
      <alignment horizontal="left" vertical="center" indent="1"/>
    </xf>
    <xf numFmtId="0" fontId="5" fillId="0" borderId="38" xfId="0" applyFont="1" applyFill="1" applyBorder="1" applyAlignment="1">
      <alignment horizontal="left" vertical="center" indent="1"/>
    </xf>
    <xf numFmtId="0" fontId="5" fillId="2" borderId="5" xfId="0" applyFont="1" applyFill="1" applyBorder="1" applyAlignment="1">
      <alignment horizontal="distributed" vertical="center"/>
    </xf>
    <xf numFmtId="0" fontId="5" fillId="0" borderId="33" xfId="0" applyFont="1" applyFill="1" applyBorder="1" applyAlignment="1">
      <alignment horizontal="center" vertical="center"/>
    </xf>
    <xf numFmtId="0" fontId="5" fillId="0" borderId="5" xfId="0" applyFont="1" applyFill="1" applyBorder="1" applyAlignment="1">
      <alignment horizontal="center" vertical="center"/>
    </xf>
    <xf numFmtId="0" fontId="12" fillId="2" borderId="36" xfId="0" applyFont="1" applyFill="1" applyBorder="1" applyAlignment="1">
      <alignment vertical="top" wrapText="1"/>
    </xf>
    <xf numFmtId="0" fontId="5" fillId="0" borderId="32" xfId="0" applyFont="1" applyFill="1" applyBorder="1" applyAlignment="1">
      <alignment vertical="center" wrapText="1"/>
    </xf>
    <xf numFmtId="0" fontId="5" fillId="0" borderId="33" xfId="0" applyFont="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0" xfId="0" applyFont="1" applyBorder="1" applyAlignment="1">
      <alignment vertical="center" wrapText="1"/>
    </xf>
    <xf numFmtId="0" fontId="5" fillId="0" borderId="36" xfId="0" applyFont="1" applyBorder="1" applyAlignment="1">
      <alignment vertical="center" wrapText="1"/>
    </xf>
    <xf numFmtId="0" fontId="11" fillId="0" borderId="0" xfId="0" applyFont="1" applyFill="1" applyAlignment="1">
      <alignment horizontal="center" vertical="center"/>
    </xf>
    <xf numFmtId="180" fontId="5" fillId="2" borderId="0" xfId="0" applyNumberFormat="1" applyFont="1" applyFill="1" applyBorder="1" applyAlignment="1">
      <alignment horizontal="distributed" vertical="center"/>
    </xf>
    <xf numFmtId="0" fontId="5" fillId="0" borderId="0" xfId="0" applyFont="1" applyBorder="1" applyAlignment="1">
      <alignment horizontal="distributed" vertical="center"/>
    </xf>
    <xf numFmtId="0" fontId="5" fillId="2" borderId="0" xfId="0" applyFont="1" applyFill="1" applyBorder="1" applyAlignment="1">
      <alignment horizontal="center" vertical="center" shrinkToFit="1"/>
    </xf>
    <xf numFmtId="0" fontId="5" fillId="0" borderId="0" xfId="0" applyFont="1" applyBorder="1" applyAlignment="1">
      <alignment horizontal="center" vertical="center"/>
    </xf>
    <xf numFmtId="49" fontId="5" fillId="2" borderId="32" xfId="0" applyNumberFormat="1" applyFont="1" applyFill="1" applyBorder="1" applyAlignment="1">
      <alignment horizontal="left" vertical="center" wrapText="1"/>
    </xf>
    <xf numFmtId="49" fontId="5" fillId="2" borderId="33" xfId="0" applyNumberFormat="1" applyFont="1" applyFill="1" applyBorder="1" applyAlignment="1">
      <alignment horizontal="left" vertical="center" wrapText="1"/>
    </xf>
    <xf numFmtId="49" fontId="5" fillId="2" borderId="34" xfId="0" applyNumberFormat="1" applyFont="1" applyFill="1" applyBorder="1" applyAlignment="1">
      <alignment horizontal="left" vertical="center" wrapText="1"/>
    </xf>
    <xf numFmtId="0" fontId="0" fillId="2" borderId="37" xfId="0" applyFill="1" applyBorder="1" applyAlignment="1">
      <alignment vertical="center" wrapText="1"/>
    </xf>
    <xf numFmtId="0" fontId="0" fillId="2" borderId="5" xfId="0" applyFill="1" applyBorder="1" applyAlignment="1">
      <alignment vertical="center" wrapText="1"/>
    </xf>
    <xf numFmtId="0" fontId="0" fillId="2" borderId="38" xfId="0" applyFill="1" applyBorder="1" applyAlignment="1">
      <alignment vertical="center" wrapText="1"/>
    </xf>
    <xf numFmtId="0" fontId="5" fillId="0" borderId="0" xfId="0" applyFont="1" applyFill="1" applyBorder="1" applyAlignment="1">
      <alignment horizontal="left" vertical="center" indent="1" shrinkToFit="1"/>
    </xf>
    <xf numFmtId="0" fontId="0" fillId="0" borderId="0" xfId="0" applyBorder="1" applyAlignment="1">
      <alignment horizontal="left" vertical="center" indent="1" shrinkToFit="1"/>
    </xf>
    <xf numFmtId="0" fontId="5" fillId="0" borderId="0" xfId="0" applyFont="1" applyFill="1" applyBorder="1" applyAlignment="1">
      <alignment horizontal="left" vertical="center" indent="1"/>
    </xf>
    <xf numFmtId="0" fontId="0" fillId="0" borderId="0" xfId="0" applyBorder="1" applyAlignment="1">
      <alignment horizontal="left" vertical="center" indent="1"/>
    </xf>
    <xf numFmtId="0" fontId="5" fillId="0" borderId="0" xfId="0" applyFont="1" applyFill="1" applyBorder="1" applyAlignment="1">
      <alignment horizontal="center" vertical="center"/>
    </xf>
    <xf numFmtId="0" fontId="0" fillId="0" borderId="0" xfId="0" applyBorder="1" applyAlignment="1">
      <alignment horizontal="center" vertical="center"/>
    </xf>
    <xf numFmtId="0" fontId="5" fillId="0" borderId="0" xfId="0" applyFont="1" applyFill="1" applyBorder="1" applyAlignment="1">
      <alignment horizontal="left" vertical="center"/>
    </xf>
    <xf numFmtId="0" fontId="5" fillId="0" borderId="14" xfId="0" applyFont="1" applyBorder="1" applyAlignment="1">
      <alignment horizontal="distributed" vertical="center" indent="1"/>
    </xf>
    <xf numFmtId="49" fontId="5" fillId="2" borderId="14" xfId="0" applyNumberFormat="1" applyFont="1" applyFill="1" applyBorder="1" applyAlignment="1">
      <alignment horizontal="left" vertical="center" indent="1"/>
    </xf>
    <xf numFmtId="183" fontId="5" fillId="2" borderId="14" xfId="0" applyNumberFormat="1" applyFont="1" applyFill="1" applyBorder="1" applyAlignment="1">
      <alignment horizontal="left" vertical="center" indent="1"/>
    </xf>
    <xf numFmtId="0" fontId="5" fillId="0" borderId="32" xfId="0" applyFont="1" applyBorder="1" applyAlignment="1">
      <alignment horizontal="distributed" vertical="center" wrapText="1" indent="1"/>
    </xf>
    <xf numFmtId="0" fontId="5" fillId="0" borderId="33" xfId="0" applyFont="1" applyBorder="1" applyAlignment="1">
      <alignment horizontal="distributed" vertical="center" wrapText="1" indent="1"/>
    </xf>
    <xf numFmtId="0" fontId="5" fillId="0" borderId="34"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38" xfId="0" applyBorder="1" applyAlignment="1">
      <alignment horizontal="distributed" vertical="center" wrapText="1" indent="1"/>
    </xf>
    <xf numFmtId="176" fontId="17" fillId="0" borderId="5" xfId="0" applyNumberFormat="1" applyFont="1" applyBorder="1" applyAlignment="1">
      <alignment vertical="center"/>
    </xf>
  </cellXfs>
  <cellStyles count="7">
    <cellStyle name="ハイパーリンク" xfId="6" builtinId="8"/>
    <cellStyle name="桁区切り" xfId="5" builtinId="6"/>
    <cellStyle name="標準" xfId="0" builtinId="0"/>
    <cellStyle name="標準 2" xfId="1"/>
    <cellStyle name="標準 2 2" xfId="4"/>
    <cellStyle name="標準 3" xfId="2"/>
    <cellStyle name="標準 4" xfId="3"/>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xdr:col>
      <xdr:colOff>495300</xdr:colOff>
      <xdr:row>4</xdr:row>
      <xdr:rowOff>114300</xdr:rowOff>
    </xdr:from>
    <xdr:to>
      <xdr:col>3</xdr:col>
      <xdr:colOff>657225</xdr:colOff>
      <xdr:row>5</xdr:row>
      <xdr:rowOff>152400</xdr:rowOff>
    </xdr:to>
    <xdr:sp macro="" textlink="">
      <xdr:nvSpPr>
        <xdr:cNvPr id="2" name="右中かっこ 1"/>
        <xdr:cNvSpPr/>
      </xdr:nvSpPr>
      <xdr:spPr>
        <a:xfrm>
          <a:off x="2457450" y="1114425"/>
          <a:ext cx="161925" cy="25717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27</xdr:row>
          <xdr:rowOff>228600</xdr:rowOff>
        </xdr:from>
        <xdr:to>
          <xdr:col>2</xdr:col>
          <xdr:colOff>66675</xdr:colOff>
          <xdr:row>29</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28</xdr:row>
          <xdr:rowOff>133350</xdr:rowOff>
        </xdr:from>
        <xdr:to>
          <xdr:col>2</xdr:col>
          <xdr:colOff>381000</xdr:colOff>
          <xdr:row>30</xdr:row>
          <xdr:rowOff>38100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30</xdr:row>
          <xdr:rowOff>133350</xdr:rowOff>
        </xdr:from>
        <xdr:to>
          <xdr:col>2</xdr:col>
          <xdr:colOff>66675</xdr:colOff>
          <xdr:row>32</xdr:row>
          <xdr:rowOff>38100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30</xdr:row>
          <xdr:rowOff>133350</xdr:rowOff>
        </xdr:from>
        <xdr:to>
          <xdr:col>2</xdr:col>
          <xdr:colOff>66675</xdr:colOff>
          <xdr:row>32</xdr:row>
          <xdr:rowOff>38100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32</xdr:row>
          <xdr:rowOff>133350</xdr:rowOff>
        </xdr:from>
        <xdr:to>
          <xdr:col>2</xdr:col>
          <xdr:colOff>66675</xdr:colOff>
          <xdr:row>34</xdr:row>
          <xdr:rowOff>38100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35</xdr:row>
          <xdr:rowOff>133350</xdr:rowOff>
        </xdr:from>
        <xdr:to>
          <xdr:col>2</xdr:col>
          <xdr:colOff>66675</xdr:colOff>
          <xdr:row>37</xdr:row>
          <xdr:rowOff>38100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34</xdr:row>
          <xdr:rowOff>133350</xdr:rowOff>
        </xdr:from>
        <xdr:to>
          <xdr:col>2</xdr:col>
          <xdr:colOff>66675</xdr:colOff>
          <xdr:row>36</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33</xdr:row>
          <xdr:rowOff>133350</xdr:rowOff>
        </xdr:from>
        <xdr:to>
          <xdr:col>2</xdr:col>
          <xdr:colOff>66675</xdr:colOff>
          <xdr:row>35</xdr:row>
          <xdr:rowOff>38100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31</xdr:row>
          <xdr:rowOff>133350</xdr:rowOff>
        </xdr:from>
        <xdr:to>
          <xdr:col>2</xdr:col>
          <xdr:colOff>66675</xdr:colOff>
          <xdr:row>33</xdr:row>
          <xdr:rowOff>38100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30</xdr:row>
          <xdr:rowOff>133350</xdr:rowOff>
        </xdr:from>
        <xdr:to>
          <xdr:col>2</xdr:col>
          <xdr:colOff>66675</xdr:colOff>
          <xdr:row>32</xdr:row>
          <xdr:rowOff>38100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29</xdr:row>
          <xdr:rowOff>133350</xdr:rowOff>
        </xdr:from>
        <xdr:to>
          <xdr:col>2</xdr:col>
          <xdr:colOff>66675</xdr:colOff>
          <xdr:row>31</xdr:row>
          <xdr:rowOff>38100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36</xdr:row>
          <xdr:rowOff>133350</xdr:rowOff>
        </xdr:from>
        <xdr:to>
          <xdr:col>2</xdr:col>
          <xdr:colOff>66675</xdr:colOff>
          <xdr:row>38</xdr:row>
          <xdr:rowOff>38100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37</xdr:row>
          <xdr:rowOff>133350</xdr:rowOff>
        </xdr:from>
        <xdr:to>
          <xdr:col>2</xdr:col>
          <xdr:colOff>66675</xdr:colOff>
          <xdr:row>39</xdr:row>
          <xdr:rowOff>38100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39</xdr:row>
          <xdr:rowOff>133350</xdr:rowOff>
        </xdr:from>
        <xdr:to>
          <xdr:col>2</xdr:col>
          <xdr:colOff>66675</xdr:colOff>
          <xdr:row>41</xdr:row>
          <xdr:rowOff>38100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38</xdr:row>
          <xdr:rowOff>133350</xdr:rowOff>
        </xdr:from>
        <xdr:to>
          <xdr:col>2</xdr:col>
          <xdr:colOff>66675</xdr:colOff>
          <xdr:row>40</xdr:row>
          <xdr:rowOff>38100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42</xdr:row>
          <xdr:rowOff>133350</xdr:rowOff>
        </xdr:from>
        <xdr:to>
          <xdr:col>2</xdr:col>
          <xdr:colOff>66675</xdr:colOff>
          <xdr:row>44</xdr:row>
          <xdr:rowOff>38100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47</xdr:row>
          <xdr:rowOff>0</xdr:rowOff>
        </xdr:from>
        <xdr:to>
          <xdr:col>5</xdr:col>
          <xdr:colOff>38100</xdr:colOff>
          <xdr:row>48</xdr:row>
          <xdr:rowOff>19050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48</xdr:row>
          <xdr:rowOff>0</xdr:rowOff>
        </xdr:from>
        <xdr:to>
          <xdr:col>5</xdr:col>
          <xdr:colOff>38100</xdr:colOff>
          <xdr:row>49</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49</xdr:row>
          <xdr:rowOff>0</xdr:rowOff>
        </xdr:from>
        <xdr:to>
          <xdr:col>5</xdr:col>
          <xdr:colOff>38100</xdr:colOff>
          <xdr:row>50</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86"/>
  <sheetViews>
    <sheetView tabSelected="1" workbookViewId="0">
      <selection activeCell="A2" sqref="A2"/>
    </sheetView>
  </sheetViews>
  <sheetFormatPr defaultRowHeight="13.5"/>
  <cols>
    <col min="1" max="1" width="5" style="130" customWidth="1"/>
    <col min="2" max="2" width="11.75" style="130" customWidth="1"/>
    <col min="3" max="16384" width="9" style="130"/>
  </cols>
  <sheetData>
    <row r="1" spans="1:11" ht="24">
      <c r="A1" s="134" t="s">
        <v>255</v>
      </c>
      <c r="B1" s="134"/>
    </row>
    <row r="2" spans="1:11" ht="24">
      <c r="A2" s="134"/>
      <c r="B2" s="134" t="s">
        <v>256</v>
      </c>
    </row>
    <row r="4" spans="1:11" ht="17.25">
      <c r="B4" s="132" t="s">
        <v>223</v>
      </c>
      <c r="C4" s="132"/>
      <c r="D4" s="132"/>
      <c r="E4" s="132"/>
      <c r="F4" s="132"/>
      <c r="G4" s="132"/>
      <c r="H4" s="132"/>
    </row>
    <row r="5" spans="1:11" ht="17.25">
      <c r="B5" s="132" t="s">
        <v>224</v>
      </c>
      <c r="C5" s="133"/>
      <c r="D5" s="240" t="s">
        <v>337</v>
      </c>
      <c r="E5" s="246" t="s">
        <v>338</v>
      </c>
      <c r="F5" s="246"/>
      <c r="G5" s="246"/>
      <c r="H5" s="246"/>
      <c r="I5" s="246"/>
      <c r="J5" s="246"/>
    </row>
    <row r="6" spans="1:11" ht="17.25">
      <c r="B6" s="132" t="s">
        <v>335</v>
      </c>
      <c r="C6" s="232"/>
      <c r="D6" s="240" t="s">
        <v>336</v>
      </c>
      <c r="E6" s="246"/>
      <c r="F6" s="246"/>
      <c r="G6" s="246"/>
      <c r="H6" s="246"/>
      <c r="I6" s="246"/>
      <c r="J6" s="246"/>
    </row>
    <row r="7" spans="1:11" ht="17.25">
      <c r="B7" s="132" t="s">
        <v>339</v>
      </c>
      <c r="C7" s="132"/>
      <c r="D7" s="132"/>
      <c r="E7" s="132"/>
      <c r="F7" s="132"/>
      <c r="G7" s="132"/>
      <c r="H7" s="132"/>
    </row>
    <row r="8" spans="1:11" ht="17.25">
      <c r="B8" s="132"/>
      <c r="C8" s="132"/>
      <c r="D8" s="132"/>
      <c r="E8" s="132"/>
      <c r="F8" s="132"/>
      <c r="G8" s="132"/>
      <c r="H8" s="132"/>
    </row>
    <row r="9" spans="1:11" ht="17.25">
      <c r="B9" s="132"/>
      <c r="C9" s="132"/>
      <c r="D9" s="132"/>
      <c r="E9" s="132"/>
      <c r="F9" s="132"/>
      <c r="G9" s="132"/>
      <c r="H9" s="132"/>
    </row>
    <row r="11" spans="1:11" ht="14.25">
      <c r="A11" s="135" t="s">
        <v>234</v>
      </c>
    </row>
    <row r="12" spans="1:11">
      <c r="A12" s="137">
        <v>1</v>
      </c>
      <c r="B12" s="137" t="s">
        <v>222</v>
      </c>
      <c r="C12" s="137"/>
      <c r="D12" s="137"/>
      <c r="E12" s="137"/>
      <c r="F12" s="137"/>
      <c r="G12" s="137"/>
      <c r="H12" s="137"/>
      <c r="I12" s="137"/>
      <c r="J12" s="137"/>
      <c r="K12" s="137"/>
    </row>
    <row r="13" spans="1:11">
      <c r="A13" s="137"/>
      <c r="B13" s="137" t="s">
        <v>225</v>
      </c>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v>2</v>
      </c>
      <c r="B15" s="137" t="s">
        <v>226</v>
      </c>
      <c r="C15" s="137"/>
      <c r="D15" s="137"/>
      <c r="E15" s="137"/>
      <c r="F15" s="137"/>
      <c r="G15" s="137"/>
      <c r="H15" s="137"/>
      <c r="I15" s="137"/>
      <c r="J15" s="137"/>
      <c r="K15" s="137"/>
    </row>
    <row r="16" spans="1:11">
      <c r="A16" s="137"/>
      <c r="B16" s="137" t="s">
        <v>228</v>
      </c>
      <c r="C16" s="137"/>
      <c r="D16" s="137"/>
      <c r="E16" s="137"/>
      <c r="F16" s="137"/>
      <c r="G16" s="137"/>
      <c r="H16" s="137"/>
      <c r="I16" s="137"/>
      <c r="J16" s="137"/>
      <c r="K16" s="137"/>
    </row>
    <row r="17" spans="1:11">
      <c r="A17" s="137"/>
      <c r="B17" s="137"/>
      <c r="C17" s="137"/>
      <c r="D17" s="137"/>
      <c r="E17" s="137"/>
      <c r="F17" s="137"/>
      <c r="G17" s="137"/>
      <c r="H17" s="137"/>
      <c r="I17" s="137"/>
      <c r="J17" s="137"/>
      <c r="K17" s="137"/>
    </row>
    <row r="18" spans="1:11">
      <c r="A18" s="137">
        <v>3</v>
      </c>
      <c r="B18" s="137" t="s">
        <v>231</v>
      </c>
      <c r="C18" s="137"/>
      <c r="D18" s="137"/>
      <c r="E18" s="137"/>
      <c r="F18" s="137"/>
      <c r="G18" s="137"/>
      <c r="H18" s="137"/>
      <c r="I18" s="137"/>
      <c r="J18" s="137"/>
      <c r="K18" s="137"/>
    </row>
    <row r="19" spans="1:11">
      <c r="A19" s="137"/>
      <c r="B19" s="137" t="s">
        <v>326</v>
      </c>
      <c r="C19" s="137"/>
      <c r="D19" s="137"/>
      <c r="E19" s="137"/>
      <c r="F19" s="137"/>
      <c r="G19" s="137"/>
      <c r="H19" s="137"/>
      <c r="I19" s="137"/>
      <c r="J19" s="137"/>
      <c r="K19" s="137"/>
    </row>
    <row r="20" spans="1:11">
      <c r="A20" s="137"/>
      <c r="B20" s="137" t="s">
        <v>340</v>
      </c>
      <c r="C20" s="137"/>
      <c r="D20" s="137"/>
      <c r="E20" s="137"/>
      <c r="F20" s="137"/>
      <c r="G20" s="137"/>
      <c r="H20" s="137"/>
      <c r="I20" s="137"/>
      <c r="J20" s="137"/>
      <c r="K20" s="137"/>
    </row>
    <row r="21" spans="1:11">
      <c r="A21" s="137"/>
      <c r="B21" s="137" t="s">
        <v>232</v>
      </c>
      <c r="C21" s="137"/>
      <c r="D21" s="137"/>
      <c r="E21" s="137"/>
      <c r="F21" s="137"/>
      <c r="G21" s="137"/>
      <c r="H21" s="137"/>
      <c r="I21" s="137"/>
      <c r="J21" s="137"/>
      <c r="K21" s="137"/>
    </row>
    <row r="22" spans="1:11">
      <c r="A22" s="137"/>
      <c r="B22" s="137" t="s">
        <v>233</v>
      </c>
      <c r="C22" s="137"/>
      <c r="D22" s="137"/>
      <c r="E22" s="137"/>
      <c r="F22" s="137"/>
      <c r="G22" s="137"/>
      <c r="H22" s="137"/>
      <c r="I22" s="137"/>
      <c r="J22" s="137"/>
      <c r="K22" s="137"/>
    </row>
    <row r="23" spans="1:11">
      <c r="A23" s="137"/>
      <c r="B23" s="137" t="s">
        <v>252</v>
      </c>
      <c r="C23" s="137"/>
      <c r="D23" s="137"/>
      <c r="E23" s="137"/>
      <c r="F23" s="137"/>
      <c r="G23" s="137"/>
      <c r="H23" s="137"/>
      <c r="I23" s="137"/>
      <c r="J23" s="137"/>
      <c r="K23" s="137"/>
    </row>
    <row r="24" spans="1:11">
      <c r="A24" s="137"/>
      <c r="B24" s="137"/>
      <c r="C24" s="137"/>
      <c r="D24" s="137"/>
      <c r="E24" s="137"/>
      <c r="F24" s="137"/>
      <c r="G24" s="137"/>
      <c r="H24" s="137"/>
      <c r="I24" s="137"/>
      <c r="J24" s="137"/>
      <c r="K24" s="137"/>
    </row>
    <row r="25" spans="1:11">
      <c r="A25" s="137">
        <v>4</v>
      </c>
      <c r="B25" s="137" t="s">
        <v>128</v>
      </c>
      <c r="C25" s="137"/>
      <c r="D25" s="137"/>
      <c r="E25" s="137"/>
      <c r="F25" s="137"/>
      <c r="G25" s="137"/>
      <c r="H25" s="137"/>
      <c r="I25" s="137"/>
      <c r="J25" s="137"/>
      <c r="K25" s="137"/>
    </row>
    <row r="26" spans="1:11">
      <c r="A26" s="137"/>
      <c r="B26" s="137" t="s">
        <v>251</v>
      </c>
      <c r="C26" s="137"/>
      <c r="D26" s="137"/>
      <c r="E26" s="137"/>
      <c r="F26" s="137"/>
      <c r="G26" s="137"/>
      <c r="H26" s="137"/>
      <c r="I26" s="137"/>
      <c r="J26" s="137"/>
      <c r="K26" s="137"/>
    </row>
    <row r="27" spans="1:11">
      <c r="A27" s="137"/>
      <c r="B27" s="137"/>
      <c r="C27" s="137"/>
      <c r="D27" s="137"/>
      <c r="E27" s="137"/>
      <c r="F27" s="137"/>
      <c r="G27" s="137"/>
      <c r="H27" s="137"/>
      <c r="I27" s="137"/>
      <c r="J27" s="137"/>
      <c r="K27" s="137"/>
    </row>
    <row r="28" spans="1:11">
      <c r="A28" s="137">
        <v>5</v>
      </c>
      <c r="B28" s="137" t="s">
        <v>318</v>
      </c>
      <c r="C28" s="137"/>
      <c r="D28" s="137"/>
      <c r="E28" s="137"/>
      <c r="F28" s="137"/>
      <c r="G28" s="137"/>
      <c r="H28" s="137"/>
      <c r="I28" s="137"/>
      <c r="J28" s="137"/>
      <c r="K28" s="137"/>
    </row>
    <row r="29" spans="1:11">
      <c r="A29" s="137"/>
      <c r="B29" s="137" t="s">
        <v>253</v>
      </c>
      <c r="C29" s="137"/>
      <c r="D29" s="137"/>
      <c r="E29" s="137"/>
      <c r="F29" s="137"/>
      <c r="G29" s="137"/>
      <c r="H29" s="137"/>
      <c r="I29" s="137"/>
      <c r="J29" s="137"/>
      <c r="K29" s="137"/>
    </row>
    <row r="30" spans="1:11">
      <c r="A30" s="137"/>
      <c r="B30" s="138" t="s">
        <v>321</v>
      </c>
      <c r="C30" s="137"/>
      <c r="D30" s="137"/>
      <c r="E30" s="137"/>
      <c r="F30" s="137"/>
      <c r="G30" s="137"/>
      <c r="H30" s="137"/>
      <c r="I30" s="137"/>
      <c r="J30" s="137"/>
      <c r="K30" s="137"/>
    </row>
    <row r="31" spans="1:11">
      <c r="A31" s="137"/>
      <c r="B31" s="138" t="s">
        <v>322</v>
      </c>
      <c r="C31" s="137"/>
      <c r="D31" s="137"/>
      <c r="E31" s="137"/>
      <c r="F31" s="137"/>
      <c r="G31" s="137"/>
      <c r="H31" s="137"/>
      <c r="I31" s="137"/>
      <c r="J31" s="137"/>
      <c r="K31" s="137"/>
    </row>
    <row r="32" spans="1:11">
      <c r="A32" s="137"/>
      <c r="B32" s="138" t="s">
        <v>323</v>
      </c>
      <c r="C32" s="137"/>
      <c r="D32" s="137"/>
      <c r="E32" s="137"/>
      <c r="F32" s="137"/>
      <c r="G32" s="137"/>
      <c r="H32" s="137"/>
      <c r="I32" s="137"/>
      <c r="J32" s="137"/>
      <c r="K32" s="137"/>
    </row>
    <row r="33" spans="1:11">
      <c r="A33" s="137"/>
      <c r="B33" s="137" t="s">
        <v>254</v>
      </c>
      <c r="C33" s="137"/>
      <c r="D33" s="137"/>
      <c r="E33" s="137"/>
      <c r="F33" s="137"/>
      <c r="G33" s="137"/>
      <c r="H33" s="137"/>
      <c r="I33" s="137"/>
      <c r="J33" s="137"/>
      <c r="K33" s="137"/>
    </row>
    <row r="34" spans="1:11">
      <c r="A34" s="137"/>
      <c r="B34" s="138" t="s">
        <v>351</v>
      </c>
      <c r="C34" s="137"/>
      <c r="D34" s="137"/>
      <c r="E34" s="137"/>
      <c r="F34" s="137"/>
      <c r="G34" s="137"/>
      <c r="H34" s="137"/>
      <c r="I34" s="137"/>
      <c r="J34" s="137"/>
      <c r="K34" s="137"/>
    </row>
    <row r="35" spans="1:11">
      <c r="A35" s="137"/>
      <c r="B35" s="138" t="s">
        <v>324</v>
      </c>
      <c r="C35" s="137"/>
      <c r="D35" s="137"/>
      <c r="E35" s="137"/>
      <c r="F35" s="137"/>
      <c r="G35" s="137"/>
      <c r="H35" s="137"/>
      <c r="I35" s="137"/>
      <c r="J35" s="137"/>
      <c r="K35" s="137"/>
    </row>
    <row r="36" spans="1:11">
      <c r="A36" s="137"/>
      <c r="B36" s="138" t="s">
        <v>352</v>
      </c>
      <c r="C36" s="137"/>
      <c r="D36" s="137"/>
      <c r="E36" s="137"/>
      <c r="F36" s="137"/>
      <c r="G36" s="137"/>
      <c r="H36" s="137"/>
      <c r="I36" s="137"/>
      <c r="J36" s="137"/>
      <c r="K36" s="137"/>
    </row>
    <row r="37" spans="1:11">
      <c r="A37" s="137"/>
      <c r="B37" s="139" t="s">
        <v>349</v>
      </c>
      <c r="C37" s="137"/>
      <c r="D37" s="137"/>
      <c r="E37" s="137"/>
      <c r="F37" s="137"/>
      <c r="G37" s="137"/>
      <c r="H37" s="137"/>
      <c r="I37" s="137"/>
      <c r="J37" s="137"/>
      <c r="K37" s="137"/>
    </row>
    <row r="38" spans="1:11">
      <c r="A38" s="137"/>
      <c r="B38" s="139" t="s">
        <v>330</v>
      </c>
      <c r="C38" s="137"/>
      <c r="D38" s="137"/>
      <c r="E38" s="137"/>
      <c r="F38" s="137"/>
      <c r="G38" s="137"/>
      <c r="H38" s="137"/>
      <c r="I38" s="137"/>
      <c r="J38" s="137"/>
      <c r="K38" s="137"/>
    </row>
    <row r="39" spans="1:11">
      <c r="A39" s="137"/>
      <c r="B39" s="137"/>
      <c r="C39" s="137"/>
      <c r="D39" s="137"/>
      <c r="E39" s="137"/>
      <c r="F39" s="137"/>
      <c r="G39" s="137"/>
      <c r="H39" s="137"/>
      <c r="I39" s="137"/>
      <c r="J39" s="137"/>
      <c r="K39" s="137"/>
    </row>
    <row r="40" spans="1:11">
      <c r="A40" s="137">
        <v>6</v>
      </c>
      <c r="B40" s="140" t="s">
        <v>319</v>
      </c>
      <c r="C40" s="137"/>
      <c r="D40" s="137"/>
      <c r="E40" s="137"/>
      <c r="F40" s="137"/>
      <c r="G40" s="137"/>
      <c r="H40" s="137"/>
      <c r="I40" s="137"/>
      <c r="J40" s="137"/>
      <c r="K40" s="137"/>
    </row>
    <row r="41" spans="1:11">
      <c r="A41" s="137"/>
      <c r="B41" s="140" t="s">
        <v>320</v>
      </c>
      <c r="C41" s="137"/>
      <c r="D41" s="137"/>
      <c r="E41" s="137"/>
      <c r="F41" s="137"/>
      <c r="G41" s="137"/>
      <c r="H41" s="137"/>
      <c r="I41" s="137"/>
      <c r="J41" s="137"/>
      <c r="K41" s="137"/>
    </row>
    <row r="42" spans="1:11">
      <c r="A42" s="137"/>
      <c r="B42" s="140"/>
      <c r="C42" s="137"/>
      <c r="D42" s="137"/>
      <c r="E42" s="137"/>
      <c r="F42" s="137"/>
      <c r="G42" s="137"/>
      <c r="H42" s="137"/>
      <c r="I42" s="137"/>
      <c r="J42" s="137"/>
      <c r="K42" s="137"/>
    </row>
    <row r="43" spans="1:11">
      <c r="A43" s="137">
        <v>7</v>
      </c>
      <c r="B43" s="137" t="s">
        <v>229</v>
      </c>
      <c r="C43" s="137"/>
      <c r="D43" s="137"/>
      <c r="E43" s="137"/>
      <c r="F43" s="137"/>
      <c r="G43" s="137"/>
      <c r="H43" s="137"/>
      <c r="I43" s="137"/>
      <c r="J43" s="137"/>
      <c r="K43" s="137"/>
    </row>
    <row r="44" spans="1:11">
      <c r="A44" s="137"/>
      <c r="B44" s="137" t="s">
        <v>257</v>
      </c>
      <c r="C44" s="137"/>
      <c r="D44" s="137"/>
      <c r="E44" s="137"/>
      <c r="F44" s="137"/>
      <c r="G44" s="137"/>
      <c r="H44" s="137"/>
      <c r="I44" s="137"/>
      <c r="J44" s="137"/>
      <c r="K44" s="137"/>
    </row>
    <row r="45" spans="1:11">
      <c r="A45" s="137"/>
      <c r="B45" s="137" t="s">
        <v>328</v>
      </c>
      <c r="C45" s="137"/>
      <c r="D45" s="137"/>
      <c r="E45" s="137"/>
      <c r="F45" s="137"/>
      <c r="G45" s="137"/>
      <c r="H45" s="137"/>
      <c r="I45" s="137"/>
      <c r="J45" s="137"/>
      <c r="K45" s="137"/>
    </row>
    <row r="46" spans="1:11">
      <c r="A46" s="137"/>
      <c r="B46" s="137" t="s">
        <v>327</v>
      </c>
      <c r="C46" s="137"/>
      <c r="D46" s="137"/>
      <c r="E46" s="137"/>
      <c r="F46" s="137"/>
      <c r="G46" s="137"/>
      <c r="H46" s="137"/>
      <c r="I46" s="137"/>
      <c r="J46" s="137"/>
      <c r="K46" s="137"/>
    </row>
    <row r="47" spans="1:11">
      <c r="A47" s="137"/>
      <c r="B47" s="137" t="s">
        <v>230</v>
      </c>
      <c r="C47" s="137"/>
      <c r="D47" s="137"/>
      <c r="E47" s="137"/>
      <c r="F47" s="137"/>
      <c r="G47" s="137"/>
      <c r="H47" s="137"/>
      <c r="I47" s="137"/>
      <c r="J47" s="137"/>
      <c r="K47" s="137"/>
    </row>
    <row r="48" spans="1:11">
      <c r="A48" s="137"/>
      <c r="B48" s="140"/>
      <c r="C48" s="137"/>
      <c r="D48" s="137"/>
      <c r="E48" s="137"/>
      <c r="F48" s="137"/>
      <c r="G48" s="137"/>
      <c r="H48" s="137"/>
      <c r="I48" s="137"/>
      <c r="J48" s="137"/>
      <c r="K48" s="137"/>
    </row>
    <row r="49" spans="1:11">
      <c r="A49" s="137">
        <v>8</v>
      </c>
      <c r="B49" s="140" t="s">
        <v>235</v>
      </c>
      <c r="C49" s="137"/>
      <c r="D49" s="137"/>
      <c r="E49" s="137"/>
      <c r="F49" s="137"/>
      <c r="G49" s="137"/>
      <c r="H49" s="137"/>
      <c r="I49" s="137"/>
      <c r="J49" s="137"/>
      <c r="K49" s="137"/>
    </row>
    <row r="50" spans="1:11">
      <c r="A50" s="137"/>
      <c r="B50" s="140" t="s">
        <v>236</v>
      </c>
      <c r="C50" s="137"/>
      <c r="D50" s="137"/>
      <c r="E50" s="137"/>
      <c r="F50" s="137"/>
      <c r="G50" s="137"/>
      <c r="H50" s="137"/>
      <c r="I50" s="137"/>
      <c r="J50" s="137"/>
      <c r="K50" s="137"/>
    </row>
    <row r="51" spans="1:11">
      <c r="A51" s="137"/>
      <c r="B51" s="140"/>
      <c r="C51" s="137"/>
      <c r="D51" s="137"/>
      <c r="E51" s="137"/>
      <c r="F51" s="137"/>
      <c r="G51" s="137"/>
      <c r="H51" s="137"/>
      <c r="I51" s="137"/>
      <c r="J51" s="137"/>
      <c r="K51" s="137"/>
    </row>
    <row r="52" spans="1:11">
      <c r="A52" s="137"/>
      <c r="B52" s="140" t="s">
        <v>329</v>
      </c>
      <c r="C52" s="137"/>
      <c r="D52" s="137"/>
      <c r="E52" s="137"/>
      <c r="F52" s="137"/>
      <c r="G52" s="137"/>
      <c r="H52" s="137"/>
      <c r="I52" s="137"/>
      <c r="J52" s="137"/>
      <c r="K52" s="137"/>
    </row>
    <row r="53" spans="1:11">
      <c r="A53" s="137"/>
      <c r="B53" s="140"/>
      <c r="C53" s="137"/>
      <c r="D53" s="137"/>
      <c r="E53" s="137"/>
      <c r="F53" s="137"/>
      <c r="G53" s="137"/>
      <c r="H53" s="137"/>
      <c r="I53" s="137"/>
      <c r="J53" s="137"/>
      <c r="K53" s="137"/>
    </row>
    <row r="54" spans="1:11">
      <c r="B54" s="131"/>
    </row>
    <row r="55" spans="1:11" ht="14.25">
      <c r="A55" s="135" t="s">
        <v>237</v>
      </c>
      <c r="B55" s="131"/>
    </row>
    <row r="56" spans="1:11" s="137" customFormat="1">
      <c r="B56" s="140" t="s">
        <v>350</v>
      </c>
    </row>
    <row r="57" spans="1:11">
      <c r="B57" s="131"/>
    </row>
    <row r="58" spans="1:11" ht="14.25">
      <c r="A58" s="135" t="s">
        <v>238</v>
      </c>
      <c r="B58" s="131"/>
    </row>
    <row r="59" spans="1:11" s="137" customFormat="1">
      <c r="B59" s="137" t="s">
        <v>239</v>
      </c>
    </row>
    <row r="60" spans="1:11" s="137" customFormat="1">
      <c r="B60" s="141" t="s">
        <v>332</v>
      </c>
    </row>
    <row r="61" spans="1:11" s="137" customFormat="1">
      <c r="B61" s="141" t="s">
        <v>331</v>
      </c>
    </row>
    <row r="62" spans="1:11" s="137" customFormat="1">
      <c r="B62" s="141" t="s">
        <v>240</v>
      </c>
    </row>
    <row r="63" spans="1:11" s="137" customFormat="1">
      <c r="B63" s="141" t="s">
        <v>241</v>
      </c>
    </row>
    <row r="64" spans="1:11" s="137" customFormat="1">
      <c r="B64" s="139" t="s">
        <v>242</v>
      </c>
    </row>
    <row r="65" spans="1:3" s="137" customFormat="1">
      <c r="B65" s="139"/>
      <c r="C65" s="137" t="s">
        <v>343</v>
      </c>
    </row>
    <row r="67" spans="1:3" ht="14.25">
      <c r="A67" s="135" t="s">
        <v>243</v>
      </c>
    </row>
    <row r="68" spans="1:3" s="137" customFormat="1">
      <c r="A68" s="137">
        <v>10</v>
      </c>
      <c r="B68" s="137" t="s">
        <v>244</v>
      </c>
    </row>
    <row r="69" spans="1:3" s="137" customFormat="1">
      <c r="B69" s="137" t="s">
        <v>258</v>
      </c>
    </row>
    <row r="70" spans="1:3" s="137" customFormat="1"/>
    <row r="71" spans="1:3" s="137" customFormat="1">
      <c r="A71" s="137">
        <v>11</v>
      </c>
      <c r="B71" s="137" t="s">
        <v>245</v>
      </c>
    </row>
    <row r="72" spans="1:3" s="137" customFormat="1">
      <c r="B72" s="137" t="s">
        <v>341</v>
      </c>
    </row>
    <row r="73" spans="1:3" s="137" customFormat="1"/>
    <row r="74" spans="1:3" s="137" customFormat="1">
      <c r="A74" s="137">
        <v>12</v>
      </c>
      <c r="B74" s="137" t="s">
        <v>246</v>
      </c>
    </row>
    <row r="75" spans="1:3" s="137" customFormat="1">
      <c r="B75" s="137" t="s">
        <v>247</v>
      </c>
    </row>
    <row r="76" spans="1:3" s="137" customFormat="1">
      <c r="B76" s="137" t="s">
        <v>351</v>
      </c>
    </row>
    <row r="77" spans="1:3" s="137" customFormat="1">
      <c r="B77" s="137" t="s">
        <v>353</v>
      </c>
    </row>
    <row r="78" spans="1:3" s="137" customFormat="1"/>
    <row r="79" spans="1:3" s="137" customFormat="1">
      <c r="A79" s="142" t="s">
        <v>354</v>
      </c>
      <c r="B79" s="137" t="s">
        <v>355</v>
      </c>
    </row>
    <row r="80" spans="1:3" s="137" customFormat="1">
      <c r="B80" s="137" t="s">
        <v>248</v>
      </c>
    </row>
    <row r="81" spans="1:2" s="137" customFormat="1"/>
    <row r="82" spans="1:2" s="137" customFormat="1">
      <c r="A82" s="137">
        <v>13</v>
      </c>
      <c r="B82" s="137" t="s">
        <v>249</v>
      </c>
    </row>
    <row r="83" spans="1:2" s="137" customFormat="1">
      <c r="B83" s="137" t="s">
        <v>250</v>
      </c>
    </row>
    <row r="84" spans="1:2" s="137" customFormat="1">
      <c r="B84" s="137" t="s">
        <v>344</v>
      </c>
    </row>
    <row r="85" spans="1:2" s="137" customFormat="1">
      <c r="B85" s="137" t="s">
        <v>345</v>
      </c>
    </row>
    <row r="86" spans="1:2" s="137" customFormat="1">
      <c r="B86" s="137" t="s">
        <v>259</v>
      </c>
    </row>
  </sheetData>
  <sheetProtection algorithmName="SHA-512" hashValue="I9fiSuvnr5nMuOd9kBqTloLI5uB1xW0sgeoBe9z14NuGuKDJ/HfM6T9EVktcQ7P6aQydi4G4bME8soRBlUnFPw==" saltValue="Z1agrrn6Io/qdnayuk+78A==" spinCount="100000" sheet="1" objects="1" scenarios="1"/>
  <mergeCells count="1">
    <mergeCell ref="E5:J6"/>
  </mergeCells>
  <phoneticPr fontId="3"/>
  <pageMargins left="0.70866141732283472" right="0.70866141732283472" top="0.74803149606299213" bottom="0.74803149606299213" header="0.31496062992125984" footer="0.31496062992125984"/>
  <pageSetup paperSize="9" scale="62" fitToHeight="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B0F0"/>
  </sheetPr>
  <dimension ref="A1:J17"/>
  <sheetViews>
    <sheetView showZeros="0" workbookViewId="0">
      <selection activeCell="H2" sqref="H2:J2"/>
    </sheetView>
  </sheetViews>
  <sheetFormatPr defaultRowHeight="18.75" customHeight="1"/>
  <cols>
    <col min="1" max="1" width="2" style="57" customWidth="1"/>
    <col min="2" max="2" width="9.125" style="57" customWidth="1"/>
    <col min="3" max="3" width="4" style="57" customWidth="1"/>
    <col min="4" max="4" width="12.25" style="57" customWidth="1"/>
    <col min="5" max="5" width="6.5" style="57" customWidth="1"/>
    <col min="6" max="6" width="9.5" style="57" bestFit="1" customWidth="1"/>
    <col min="7" max="7" width="11.625" style="57" bestFit="1" customWidth="1"/>
    <col min="8" max="8" width="14.875" style="57" customWidth="1"/>
    <col min="9" max="9" width="12.625" style="57" customWidth="1"/>
    <col min="10" max="10" width="3.5" style="57" bestFit="1" customWidth="1"/>
    <col min="11" max="11" width="9.75" style="57" customWidth="1"/>
    <col min="12" max="16384" width="9" style="57"/>
  </cols>
  <sheetData>
    <row r="1" spans="1:10" ht="18.75" customHeight="1">
      <c r="A1" s="82" t="s">
        <v>32</v>
      </c>
    </row>
    <row r="2" spans="1:10" ht="18.75" customHeight="1">
      <c r="H2" s="390"/>
      <c r="I2" s="407"/>
      <c r="J2" s="407"/>
    </row>
    <row r="5" spans="1:10" ht="18.75" customHeight="1">
      <c r="A5" s="57" t="s">
        <v>33</v>
      </c>
    </row>
    <row r="7" spans="1:10" ht="18.75" customHeight="1">
      <c r="G7" s="58" t="s">
        <v>34</v>
      </c>
      <c r="H7" s="75" t="s">
        <v>58</v>
      </c>
      <c r="I7" s="96">
        <f>'１．団体に関する調書'!D4</f>
        <v>0</v>
      </c>
      <c r="J7" s="75"/>
    </row>
    <row r="8" spans="1:10" ht="18.75" customHeight="1">
      <c r="F8" s="86" t="s">
        <v>37</v>
      </c>
      <c r="G8" s="58" t="s">
        <v>35</v>
      </c>
      <c r="H8" s="396">
        <f>'１．団体に関する調書'!C3</f>
        <v>0</v>
      </c>
      <c r="I8" s="396"/>
      <c r="J8" s="396"/>
    </row>
    <row r="9" spans="1:10" ht="18.75" customHeight="1">
      <c r="G9" s="58" t="s">
        <v>36</v>
      </c>
      <c r="H9" s="397">
        <f>'１．団体に関する調書'!C5</f>
        <v>0</v>
      </c>
      <c r="I9" s="397"/>
      <c r="J9" s="76" t="s">
        <v>57</v>
      </c>
    </row>
    <row r="12" spans="1:10" ht="18.75" customHeight="1">
      <c r="A12" s="254" t="s">
        <v>149</v>
      </c>
      <c r="B12" s="254"/>
      <c r="C12" s="254"/>
      <c r="D12" s="254"/>
      <c r="E12" s="254"/>
      <c r="F12" s="254"/>
      <c r="G12" s="254"/>
      <c r="H12" s="254"/>
      <c r="I12" s="254"/>
      <c r="J12" s="254"/>
    </row>
    <row r="15" spans="1:10" ht="18.75" customHeight="1">
      <c r="B15" s="118">
        <f>'7．計画承認申請書'!B15</f>
        <v>0</v>
      </c>
      <c r="C15" s="398" t="s">
        <v>59</v>
      </c>
      <c r="D15" s="398"/>
      <c r="E15" s="398"/>
      <c r="F15" s="398"/>
      <c r="G15" s="398"/>
      <c r="H15" s="398"/>
      <c r="I15" s="398"/>
      <c r="J15" s="398"/>
    </row>
    <row r="16" spans="1:10" ht="18.75" customHeight="1">
      <c r="A16" s="398" t="s">
        <v>150</v>
      </c>
      <c r="B16" s="398"/>
      <c r="C16" s="398"/>
      <c r="D16" s="129">
        <f>'5．収支内訳書'!D5</f>
        <v>0</v>
      </c>
      <c r="E16" s="398" t="s">
        <v>152</v>
      </c>
      <c r="F16" s="398"/>
      <c r="G16" s="398"/>
      <c r="H16" s="398"/>
      <c r="I16" s="398"/>
      <c r="J16" s="398"/>
    </row>
    <row r="17" spans="1:10" ht="18.75" customHeight="1">
      <c r="A17" s="398" t="s">
        <v>151</v>
      </c>
      <c r="B17" s="398"/>
      <c r="C17" s="398"/>
      <c r="D17" s="398"/>
      <c r="E17" s="398"/>
      <c r="F17" s="398"/>
      <c r="G17" s="398"/>
      <c r="H17" s="398"/>
      <c r="I17" s="398"/>
      <c r="J17" s="398"/>
    </row>
  </sheetData>
  <sheetProtection algorithmName="SHA-512" hashValue="Xwxo8bUxCTRV08gHHvIB6i/Y4rbk6gVH99UJNhA54UPmAXq34E8i9u5YcmiDC9XPziDEledLEqGyzfyr87otnA==" saltValue="e3FOwNrEbCgA+J1TUABH5Q==" spinCount="100000" sheet="1" objects="1" scenarios="1"/>
  <protectedRanges>
    <protectedRange sqref="H2:J2" name="範囲1"/>
  </protectedRanges>
  <mergeCells count="8">
    <mergeCell ref="A16:C16"/>
    <mergeCell ref="E16:J16"/>
    <mergeCell ref="A17:J17"/>
    <mergeCell ref="H2:J2"/>
    <mergeCell ref="H8:J8"/>
    <mergeCell ref="H9:I9"/>
    <mergeCell ref="A12:J12"/>
    <mergeCell ref="C15:J15"/>
  </mergeCells>
  <phoneticPr fontId="3"/>
  <printOptions horizontalCentered="1"/>
  <pageMargins left="0.78740157480314965" right="0.78740157480314965" top="1.1811023622047245" bottom="0.3937007874015748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I102"/>
  <sheetViews>
    <sheetView showZeros="0" zoomScale="120" zoomScaleNormal="120" workbookViewId="0">
      <pane ySplit="2" topLeftCell="A3" activePane="bottomLeft" state="frozen"/>
      <selection pane="bottomLeft" activeCell="I7" sqref="I7"/>
    </sheetView>
  </sheetViews>
  <sheetFormatPr defaultRowHeight="12.75" customHeight="1"/>
  <cols>
    <col min="1" max="1" width="4.375" style="5" bestFit="1" customWidth="1"/>
    <col min="2" max="2" width="7.75" style="9" customWidth="1"/>
    <col min="3" max="3" width="16.75" style="13" customWidth="1"/>
    <col min="4" max="4" width="19.125" style="12" customWidth="1"/>
    <col min="5" max="6" width="13.625" style="13" customWidth="1"/>
    <col min="7" max="7" width="4.5" style="6" customWidth="1"/>
    <col min="8" max="8" width="5.625" style="6" customWidth="1"/>
    <col min="9" max="9" width="6.75" style="6" customWidth="1"/>
    <col min="10" max="10" width="4.5" style="6" bestFit="1" customWidth="1"/>
    <col min="11" max="11" width="15.5" style="6" bestFit="1" customWidth="1"/>
    <col min="12" max="14" width="12.875" style="6" customWidth="1"/>
    <col min="15" max="15" width="3.25" style="6" customWidth="1"/>
    <col min="16" max="16" width="12.875" style="6" customWidth="1"/>
    <col min="17" max="16384" width="9" style="6"/>
  </cols>
  <sheetData>
    <row r="1" spans="1:6" ht="20.25" customHeight="1" thickBot="1">
      <c r="A1" s="408" t="s">
        <v>10</v>
      </c>
      <c r="B1" s="408"/>
      <c r="C1" s="12"/>
      <c r="D1" s="43" t="s">
        <v>293</v>
      </c>
      <c r="E1" s="409">
        <f>'6．収支予算書'!E1</f>
        <v>0</v>
      </c>
      <c r="F1" s="409"/>
    </row>
    <row r="2" spans="1:6" ht="18.75" thickBot="1">
      <c r="A2" s="44" t="s">
        <v>7</v>
      </c>
      <c r="B2" s="45" t="s">
        <v>9</v>
      </c>
      <c r="C2" s="46" t="s">
        <v>1</v>
      </c>
      <c r="D2" s="47" t="s">
        <v>0</v>
      </c>
      <c r="E2" s="46" t="s">
        <v>4</v>
      </c>
      <c r="F2" s="48" t="s">
        <v>8</v>
      </c>
    </row>
    <row r="3" spans="1:6" ht="12.75" customHeight="1">
      <c r="A3" s="50">
        <v>1</v>
      </c>
      <c r="B3" s="51"/>
      <c r="C3" s="237"/>
      <c r="D3" s="52"/>
      <c r="E3" s="53"/>
      <c r="F3" s="54">
        <f>E3</f>
        <v>0</v>
      </c>
    </row>
    <row r="4" spans="1:6" ht="12.75" customHeight="1">
      <c r="A4" s="18">
        <v>2</v>
      </c>
      <c r="B4" s="27"/>
      <c r="C4" s="238"/>
      <c r="D4" s="30"/>
      <c r="E4" s="31"/>
      <c r="F4" s="7">
        <f t="shared" ref="F4:F35" si="0">F3+E4</f>
        <v>0</v>
      </c>
    </row>
    <row r="5" spans="1:6" ht="12.75" customHeight="1">
      <c r="A5" s="17">
        <v>3</v>
      </c>
      <c r="B5" s="27"/>
      <c r="C5" s="238"/>
      <c r="D5" s="30"/>
      <c r="E5" s="31"/>
      <c r="F5" s="7">
        <f t="shared" si="0"/>
        <v>0</v>
      </c>
    </row>
    <row r="6" spans="1:6" ht="12.75" customHeight="1">
      <c r="A6" s="18">
        <v>4</v>
      </c>
      <c r="B6" s="27"/>
      <c r="C6" s="238"/>
      <c r="D6" s="30"/>
      <c r="E6" s="31"/>
      <c r="F6" s="7">
        <f t="shared" si="0"/>
        <v>0</v>
      </c>
    </row>
    <row r="7" spans="1:6" ht="12.75" customHeight="1">
      <c r="A7" s="17">
        <v>5</v>
      </c>
      <c r="B7" s="27"/>
      <c r="C7" s="238"/>
      <c r="D7" s="30"/>
      <c r="E7" s="31"/>
      <c r="F7" s="7">
        <f t="shared" si="0"/>
        <v>0</v>
      </c>
    </row>
    <row r="8" spans="1:6" ht="12.75" customHeight="1">
      <c r="A8" s="18">
        <v>6</v>
      </c>
      <c r="B8" s="27"/>
      <c r="C8" s="238"/>
      <c r="D8" s="30"/>
      <c r="E8" s="31"/>
      <c r="F8" s="7">
        <f t="shared" si="0"/>
        <v>0</v>
      </c>
    </row>
    <row r="9" spans="1:6" ht="12.75" customHeight="1">
      <c r="A9" s="17">
        <v>7</v>
      </c>
      <c r="B9" s="27"/>
      <c r="C9" s="238"/>
      <c r="D9" s="30"/>
      <c r="E9" s="31"/>
      <c r="F9" s="7">
        <f t="shared" si="0"/>
        <v>0</v>
      </c>
    </row>
    <row r="10" spans="1:6" ht="12.75" customHeight="1">
      <c r="A10" s="18">
        <v>8</v>
      </c>
      <c r="B10" s="27"/>
      <c r="C10" s="238"/>
      <c r="D10" s="30"/>
      <c r="E10" s="31"/>
      <c r="F10" s="7">
        <f t="shared" si="0"/>
        <v>0</v>
      </c>
    </row>
    <row r="11" spans="1:6" ht="12.75" customHeight="1">
      <c r="A11" s="17">
        <v>9</v>
      </c>
      <c r="B11" s="27"/>
      <c r="C11" s="238"/>
      <c r="D11" s="30"/>
      <c r="E11" s="31"/>
      <c r="F11" s="7">
        <f t="shared" si="0"/>
        <v>0</v>
      </c>
    </row>
    <row r="12" spans="1:6" ht="12.75" customHeight="1">
      <c r="A12" s="18">
        <v>10</v>
      </c>
      <c r="B12" s="27"/>
      <c r="C12" s="238"/>
      <c r="D12" s="30"/>
      <c r="E12" s="31"/>
      <c r="F12" s="7">
        <f t="shared" si="0"/>
        <v>0</v>
      </c>
    </row>
    <row r="13" spans="1:6" ht="12.75" customHeight="1">
      <c r="A13" s="17">
        <v>11</v>
      </c>
      <c r="B13" s="27"/>
      <c r="C13" s="238"/>
      <c r="D13" s="30"/>
      <c r="E13" s="31"/>
      <c r="F13" s="7">
        <f t="shared" si="0"/>
        <v>0</v>
      </c>
    </row>
    <row r="14" spans="1:6" ht="12.75" customHeight="1">
      <c r="A14" s="18">
        <v>12</v>
      </c>
      <c r="B14" s="27"/>
      <c r="C14" s="238"/>
      <c r="D14" s="30"/>
      <c r="E14" s="31"/>
      <c r="F14" s="7">
        <f t="shared" si="0"/>
        <v>0</v>
      </c>
    </row>
    <row r="15" spans="1:6" ht="12.75" customHeight="1">
      <c r="A15" s="17">
        <v>13</v>
      </c>
      <c r="B15" s="27"/>
      <c r="C15" s="238"/>
      <c r="D15" s="30"/>
      <c r="E15" s="31"/>
      <c r="F15" s="7">
        <f t="shared" si="0"/>
        <v>0</v>
      </c>
    </row>
    <row r="16" spans="1:6" ht="12.75" customHeight="1">
      <c r="A16" s="18">
        <v>14</v>
      </c>
      <c r="B16" s="27"/>
      <c r="C16" s="238"/>
      <c r="D16" s="30"/>
      <c r="E16" s="31"/>
      <c r="F16" s="7">
        <f t="shared" si="0"/>
        <v>0</v>
      </c>
    </row>
    <row r="17" spans="1:6" ht="12.75" customHeight="1">
      <c r="A17" s="17">
        <v>15</v>
      </c>
      <c r="B17" s="27"/>
      <c r="C17" s="238"/>
      <c r="D17" s="30"/>
      <c r="E17" s="31"/>
      <c r="F17" s="7">
        <f t="shared" si="0"/>
        <v>0</v>
      </c>
    </row>
    <row r="18" spans="1:6" ht="12.75" customHeight="1">
      <c r="A18" s="18">
        <v>16</v>
      </c>
      <c r="B18" s="27"/>
      <c r="C18" s="238"/>
      <c r="D18" s="30"/>
      <c r="E18" s="31"/>
      <c r="F18" s="7">
        <f t="shared" si="0"/>
        <v>0</v>
      </c>
    </row>
    <row r="19" spans="1:6" ht="12.75" customHeight="1">
      <c r="A19" s="17">
        <v>17</v>
      </c>
      <c r="B19" s="27"/>
      <c r="C19" s="238"/>
      <c r="D19" s="30"/>
      <c r="E19" s="31"/>
      <c r="F19" s="7">
        <f t="shared" si="0"/>
        <v>0</v>
      </c>
    </row>
    <row r="20" spans="1:6" ht="12.75" customHeight="1">
      <c r="A20" s="18">
        <v>18</v>
      </c>
      <c r="B20" s="27"/>
      <c r="C20" s="238"/>
      <c r="D20" s="32"/>
      <c r="E20" s="33"/>
      <c r="F20" s="7">
        <f t="shared" si="0"/>
        <v>0</v>
      </c>
    </row>
    <row r="21" spans="1:6" ht="12.75" customHeight="1">
      <c r="A21" s="17">
        <v>19</v>
      </c>
      <c r="B21" s="27"/>
      <c r="C21" s="238"/>
      <c r="D21" s="30"/>
      <c r="E21" s="31"/>
      <c r="F21" s="7">
        <f t="shared" si="0"/>
        <v>0</v>
      </c>
    </row>
    <row r="22" spans="1:6" ht="12.75" customHeight="1">
      <c r="A22" s="18">
        <v>20</v>
      </c>
      <c r="B22" s="27"/>
      <c r="C22" s="238"/>
      <c r="D22" s="30"/>
      <c r="E22" s="31"/>
      <c r="F22" s="7">
        <f t="shared" si="0"/>
        <v>0</v>
      </c>
    </row>
    <row r="23" spans="1:6" ht="12.75" customHeight="1">
      <c r="A23" s="17">
        <v>21</v>
      </c>
      <c r="B23" s="27"/>
      <c r="C23" s="238"/>
      <c r="D23" s="30"/>
      <c r="E23" s="31"/>
      <c r="F23" s="7">
        <f t="shared" si="0"/>
        <v>0</v>
      </c>
    </row>
    <row r="24" spans="1:6" ht="12.75" customHeight="1">
      <c r="A24" s="18">
        <v>22</v>
      </c>
      <c r="B24" s="27"/>
      <c r="C24" s="238"/>
      <c r="D24" s="30"/>
      <c r="E24" s="31"/>
      <c r="F24" s="7">
        <f t="shared" si="0"/>
        <v>0</v>
      </c>
    </row>
    <row r="25" spans="1:6" ht="12.75" customHeight="1">
      <c r="A25" s="17">
        <v>23</v>
      </c>
      <c r="B25" s="27"/>
      <c r="C25" s="238"/>
      <c r="D25" s="30"/>
      <c r="E25" s="31"/>
      <c r="F25" s="7">
        <f t="shared" si="0"/>
        <v>0</v>
      </c>
    </row>
    <row r="26" spans="1:6" ht="12.75" customHeight="1">
      <c r="A26" s="18">
        <v>24</v>
      </c>
      <c r="B26" s="27"/>
      <c r="C26" s="238"/>
      <c r="D26" s="30"/>
      <c r="E26" s="31"/>
      <c r="F26" s="7">
        <f t="shared" si="0"/>
        <v>0</v>
      </c>
    </row>
    <row r="27" spans="1:6" ht="12.75" customHeight="1">
      <c r="A27" s="17">
        <v>25</v>
      </c>
      <c r="B27" s="27"/>
      <c r="C27" s="238"/>
      <c r="D27" s="30"/>
      <c r="E27" s="31"/>
      <c r="F27" s="7">
        <f t="shared" si="0"/>
        <v>0</v>
      </c>
    </row>
    <row r="28" spans="1:6" ht="12.75" customHeight="1">
      <c r="A28" s="18">
        <v>26</v>
      </c>
      <c r="B28" s="27"/>
      <c r="C28" s="238"/>
      <c r="D28" s="30"/>
      <c r="E28" s="31"/>
      <c r="F28" s="7">
        <f t="shared" si="0"/>
        <v>0</v>
      </c>
    </row>
    <row r="29" spans="1:6" ht="12.75" customHeight="1">
      <c r="A29" s="17">
        <v>27</v>
      </c>
      <c r="B29" s="27"/>
      <c r="C29" s="238"/>
      <c r="D29" s="30"/>
      <c r="E29" s="31"/>
      <c r="F29" s="7">
        <f t="shared" si="0"/>
        <v>0</v>
      </c>
    </row>
    <row r="30" spans="1:6" ht="12.75" customHeight="1">
      <c r="A30" s="18">
        <v>28</v>
      </c>
      <c r="B30" s="27"/>
      <c r="C30" s="238"/>
      <c r="D30" s="30"/>
      <c r="E30" s="31"/>
      <c r="F30" s="7">
        <f t="shared" si="0"/>
        <v>0</v>
      </c>
    </row>
    <row r="31" spans="1:6" ht="12.75" customHeight="1">
      <c r="A31" s="17">
        <v>29</v>
      </c>
      <c r="B31" s="27"/>
      <c r="C31" s="238"/>
      <c r="D31" s="30"/>
      <c r="E31" s="31"/>
      <c r="F31" s="7">
        <f t="shared" si="0"/>
        <v>0</v>
      </c>
    </row>
    <row r="32" spans="1:6" ht="12.75" customHeight="1">
      <c r="A32" s="18">
        <v>30</v>
      </c>
      <c r="B32" s="27"/>
      <c r="C32" s="238"/>
      <c r="D32" s="30"/>
      <c r="E32" s="31"/>
      <c r="F32" s="7">
        <f t="shared" si="0"/>
        <v>0</v>
      </c>
    </row>
    <row r="33" spans="1:6" ht="12.75" customHeight="1">
      <c r="A33" s="17">
        <v>31</v>
      </c>
      <c r="B33" s="27"/>
      <c r="C33" s="238"/>
      <c r="D33" s="30"/>
      <c r="E33" s="31"/>
      <c r="F33" s="7">
        <f t="shared" si="0"/>
        <v>0</v>
      </c>
    </row>
    <row r="34" spans="1:6" ht="12.75" customHeight="1">
      <c r="A34" s="18">
        <v>32</v>
      </c>
      <c r="B34" s="27"/>
      <c r="C34" s="238"/>
      <c r="D34" s="30"/>
      <c r="E34" s="31"/>
      <c r="F34" s="7">
        <f t="shared" si="0"/>
        <v>0</v>
      </c>
    </row>
    <row r="35" spans="1:6" ht="12.75" customHeight="1">
      <c r="A35" s="17">
        <v>33</v>
      </c>
      <c r="B35" s="27"/>
      <c r="C35" s="238"/>
      <c r="D35" s="30"/>
      <c r="E35" s="31"/>
      <c r="F35" s="7">
        <f t="shared" si="0"/>
        <v>0</v>
      </c>
    </row>
    <row r="36" spans="1:6" ht="12.75" customHeight="1">
      <c r="A36" s="18">
        <v>34</v>
      </c>
      <c r="B36" s="27"/>
      <c r="C36" s="238"/>
      <c r="D36" s="30"/>
      <c r="E36" s="31"/>
      <c r="F36" s="7">
        <f t="shared" ref="F36:F67" si="1">F35+E36</f>
        <v>0</v>
      </c>
    </row>
    <row r="37" spans="1:6" ht="12.75" customHeight="1">
      <c r="A37" s="17">
        <v>35</v>
      </c>
      <c r="B37" s="27"/>
      <c r="C37" s="238"/>
      <c r="D37" s="30"/>
      <c r="E37" s="31"/>
      <c r="F37" s="7">
        <f t="shared" si="1"/>
        <v>0</v>
      </c>
    </row>
    <row r="38" spans="1:6" ht="12.75" customHeight="1">
      <c r="A38" s="18">
        <v>36</v>
      </c>
      <c r="B38" s="27"/>
      <c r="C38" s="238"/>
      <c r="D38" s="32"/>
      <c r="E38" s="31"/>
      <c r="F38" s="7">
        <f t="shared" si="1"/>
        <v>0</v>
      </c>
    </row>
    <row r="39" spans="1:6" ht="12.75" customHeight="1">
      <c r="A39" s="17">
        <v>37</v>
      </c>
      <c r="B39" s="27"/>
      <c r="C39" s="238"/>
      <c r="D39" s="32"/>
      <c r="E39" s="31"/>
      <c r="F39" s="7">
        <f t="shared" si="1"/>
        <v>0</v>
      </c>
    </row>
    <row r="40" spans="1:6" ht="12.75" customHeight="1">
      <c r="A40" s="18">
        <v>38</v>
      </c>
      <c r="B40" s="27"/>
      <c r="C40" s="238"/>
      <c r="D40" s="30"/>
      <c r="E40" s="31"/>
      <c r="F40" s="7">
        <f t="shared" si="1"/>
        <v>0</v>
      </c>
    </row>
    <row r="41" spans="1:6" ht="12.75" customHeight="1">
      <c r="A41" s="17">
        <v>39</v>
      </c>
      <c r="B41" s="27"/>
      <c r="C41" s="238"/>
      <c r="D41" s="30"/>
      <c r="E41" s="31"/>
      <c r="F41" s="7">
        <f t="shared" si="1"/>
        <v>0</v>
      </c>
    </row>
    <row r="42" spans="1:6" ht="12.75" customHeight="1">
      <c r="A42" s="18">
        <v>40</v>
      </c>
      <c r="B42" s="27"/>
      <c r="C42" s="238"/>
      <c r="D42" s="32"/>
      <c r="E42" s="31"/>
      <c r="F42" s="7">
        <f t="shared" si="1"/>
        <v>0</v>
      </c>
    </row>
    <row r="43" spans="1:6" ht="12.75" customHeight="1">
      <c r="A43" s="17">
        <v>41</v>
      </c>
      <c r="B43" s="27"/>
      <c r="C43" s="238"/>
      <c r="D43" s="30"/>
      <c r="E43" s="31"/>
      <c r="F43" s="7">
        <f t="shared" si="1"/>
        <v>0</v>
      </c>
    </row>
    <row r="44" spans="1:6" ht="12.75" customHeight="1">
      <c r="A44" s="18">
        <v>42</v>
      </c>
      <c r="B44" s="27"/>
      <c r="C44" s="238"/>
      <c r="D44" s="30"/>
      <c r="E44" s="31"/>
      <c r="F44" s="7">
        <f t="shared" si="1"/>
        <v>0</v>
      </c>
    </row>
    <row r="45" spans="1:6" ht="12.75" customHeight="1">
      <c r="A45" s="17">
        <v>43</v>
      </c>
      <c r="B45" s="27"/>
      <c r="C45" s="238"/>
      <c r="D45" s="30"/>
      <c r="E45" s="31"/>
      <c r="F45" s="7">
        <f t="shared" si="1"/>
        <v>0</v>
      </c>
    </row>
    <row r="46" spans="1:6" ht="12.75" customHeight="1">
      <c r="A46" s="18">
        <v>44</v>
      </c>
      <c r="B46" s="27"/>
      <c r="C46" s="238"/>
      <c r="D46" s="30"/>
      <c r="E46" s="31"/>
      <c r="F46" s="7">
        <f t="shared" si="1"/>
        <v>0</v>
      </c>
    </row>
    <row r="47" spans="1:6" ht="12.75" customHeight="1">
      <c r="A47" s="17">
        <v>45</v>
      </c>
      <c r="B47" s="27"/>
      <c r="C47" s="238"/>
      <c r="D47" s="32"/>
      <c r="E47" s="31"/>
      <c r="F47" s="7">
        <f t="shared" si="1"/>
        <v>0</v>
      </c>
    </row>
    <row r="48" spans="1:6" ht="12.75" customHeight="1">
      <c r="A48" s="18">
        <v>46</v>
      </c>
      <c r="B48" s="27"/>
      <c r="C48" s="238"/>
      <c r="D48" s="32"/>
      <c r="E48" s="31"/>
      <c r="F48" s="7">
        <f t="shared" si="1"/>
        <v>0</v>
      </c>
    </row>
    <row r="49" spans="1:6" ht="12.75" customHeight="1">
      <c r="A49" s="17">
        <v>47</v>
      </c>
      <c r="B49" s="27"/>
      <c r="C49" s="238"/>
      <c r="D49" s="30"/>
      <c r="E49" s="31"/>
      <c r="F49" s="7">
        <f t="shared" si="1"/>
        <v>0</v>
      </c>
    </row>
    <row r="50" spans="1:6" ht="12.75" customHeight="1">
      <c r="A50" s="18">
        <v>48</v>
      </c>
      <c r="B50" s="27"/>
      <c r="C50" s="238"/>
      <c r="D50" s="30"/>
      <c r="E50" s="31"/>
      <c r="F50" s="7">
        <f t="shared" si="1"/>
        <v>0</v>
      </c>
    </row>
    <row r="51" spans="1:6" ht="12.75" customHeight="1">
      <c r="A51" s="17">
        <v>49</v>
      </c>
      <c r="B51" s="27"/>
      <c r="C51" s="238"/>
      <c r="D51" s="30"/>
      <c r="E51" s="31"/>
      <c r="F51" s="7">
        <f t="shared" si="1"/>
        <v>0</v>
      </c>
    </row>
    <row r="52" spans="1:6" ht="12.75" customHeight="1">
      <c r="A52" s="18">
        <v>50</v>
      </c>
      <c r="B52" s="27"/>
      <c r="C52" s="238"/>
      <c r="D52" s="30"/>
      <c r="E52" s="31"/>
      <c r="F52" s="7">
        <f t="shared" si="1"/>
        <v>0</v>
      </c>
    </row>
    <row r="53" spans="1:6" ht="12.75" customHeight="1">
      <c r="A53" s="49">
        <v>51</v>
      </c>
      <c r="B53" s="27"/>
      <c r="C53" s="238"/>
      <c r="D53" s="30"/>
      <c r="E53" s="31"/>
      <c r="F53" s="7">
        <f t="shared" si="1"/>
        <v>0</v>
      </c>
    </row>
    <row r="54" spans="1:6" ht="12.75" customHeight="1">
      <c r="A54" s="18">
        <v>52</v>
      </c>
      <c r="B54" s="27"/>
      <c r="C54" s="238"/>
      <c r="D54" s="30"/>
      <c r="E54" s="31"/>
      <c r="F54" s="7">
        <f t="shared" si="1"/>
        <v>0</v>
      </c>
    </row>
    <row r="55" spans="1:6" ht="12.75" customHeight="1">
      <c r="A55" s="17">
        <v>53</v>
      </c>
      <c r="B55" s="27"/>
      <c r="C55" s="238"/>
      <c r="D55" s="30"/>
      <c r="E55" s="31"/>
      <c r="F55" s="7">
        <f t="shared" si="1"/>
        <v>0</v>
      </c>
    </row>
    <row r="56" spans="1:6" ht="12.75" customHeight="1">
      <c r="A56" s="18">
        <v>54</v>
      </c>
      <c r="B56" s="27"/>
      <c r="C56" s="238"/>
      <c r="D56" s="30"/>
      <c r="E56" s="31"/>
      <c r="F56" s="7">
        <f t="shared" si="1"/>
        <v>0</v>
      </c>
    </row>
    <row r="57" spans="1:6" ht="12.75" customHeight="1">
      <c r="A57" s="17">
        <v>55</v>
      </c>
      <c r="B57" s="27"/>
      <c r="C57" s="238"/>
      <c r="D57" s="30"/>
      <c r="E57" s="31"/>
      <c r="F57" s="7">
        <f t="shared" si="1"/>
        <v>0</v>
      </c>
    </row>
    <row r="58" spans="1:6" ht="12.75" customHeight="1">
      <c r="A58" s="18">
        <v>56</v>
      </c>
      <c r="B58" s="27"/>
      <c r="C58" s="238"/>
      <c r="D58" s="30"/>
      <c r="E58" s="31"/>
      <c r="F58" s="7">
        <f t="shared" si="1"/>
        <v>0</v>
      </c>
    </row>
    <row r="59" spans="1:6" ht="12.75" customHeight="1">
      <c r="A59" s="17">
        <v>57</v>
      </c>
      <c r="B59" s="27"/>
      <c r="C59" s="238"/>
      <c r="D59" s="30"/>
      <c r="E59" s="31"/>
      <c r="F59" s="7">
        <f t="shared" si="1"/>
        <v>0</v>
      </c>
    </row>
    <row r="60" spans="1:6" ht="12.75" customHeight="1">
      <c r="A60" s="18">
        <v>58</v>
      </c>
      <c r="B60" s="27"/>
      <c r="C60" s="238"/>
      <c r="D60" s="30"/>
      <c r="E60" s="31"/>
      <c r="F60" s="7">
        <f t="shared" si="1"/>
        <v>0</v>
      </c>
    </row>
    <row r="61" spans="1:6" ht="12.75" customHeight="1">
      <c r="A61" s="17">
        <v>59</v>
      </c>
      <c r="B61" s="27"/>
      <c r="C61" s="238"/>
      <c r="D61" s="30"/>
      <c r="E61" s="31"/>
      <c r="F61" s="7">
        <f t="shared" si="1"/>
        <v>0</v>
      </c>
    </row>
    <row r="62" spans="1:6" ht="12.75" customHeight="1">
      <c r="A62" s="18">
        <v>60</v>
      </c>
      <c r="B62" s="27"/>
      <c r="C62" s="238"/>
      <c r="D62" s="30"/>
      <c r="E62" s="31"/>
      <c r="F62" s="7">
        <f t="shared" si="1"/>
        <v>0</v>
      </c>
    </row>
    <row r="63" spans="1:6" ht="12.75" customHeight="1">
      <c r="A63" s="17">
        <v>61</v>
      </c>
      <c r="B63" s="27"/>
      <c r="C63" s="238"/>
      <c r="D63" s="30"/>
      <c r="E63" s="31"/>
      <c r="F63" s="7">
        <f t="shared" si="1"/>
        <v>0</v>
      </c>
    </row>
    <row r="64" spans="1:6" ht="12.75" customHeight="1">
      <c r="A64" s="18">
        <v>62</v>
      </c>
      <c r="B64" s="27"/>
      <c r="C64" s="238"/>
      <c r="D64" s="30"/>
      <c r="E64" s="31"/>
      <c r="F64" s="7">
        <f t="shared" si="1"/>
        <v>0</v>
      </c>
    </row>
    <row r="65" spans="1:6" ht="12.75" customHeight="1">
      <c r="A65" s="17">
        <v>63</v>
      </c>
      <c r="B65" s="27"/>
      <c r="C65" s="238"/>
      <c r="D65" s="30"/>
      <c r="E65" s="31"/>
      <c r="F65" s="7">
        <f t="shared" si="1"/>
        <v>0</v>
      </c>
    </row>
    <row r="66" spans="1:6" ht="12.75" customHeight="1">
      <c r="A66" s="18">
        <v>64</v>
      </c>
      <c r="B66" s="27"/>
      <c r="C66" s="238"/>
      <c r="D66" s="30"/>
      <c r="E66" s="31"/>
      <c r="F66" s="7">
        <f t="shared" si="1"/>
        <v>0</v>
      </c>
    </row>
    <row r="67" spans="1:6" ht="12.75" customHeight="1">
      <c r="A67" s="17">
        <v>65</v>
      </c>
      <c r="B67" s="27"/>
      <c r="C67" s="238"/>
      <c r="D67" s="30"/>
      <c r="E67" s="31"/>
      <c r="F67" s="7">
        <f t="shared" si="1"/>
        <v>0</v>
      </c>
    </row>
    <row r="68" spans="1:6" ht="12.75" customHeight="1">
      <c r="A68" s="18">
        <v>66</v>
      </c>
      <c r="B68" s="27"/>
      <c r="C68" s="238"/>
      <c r="D68" s="30"/>
      <c r="E68" s="31"/>
      <c r="F68" s="7">
        <f t="shared" ref="F68:F99" si="2">F67+E68</f>
        <v>0</v>
      </c>
    </row>
    <row r="69" spans="1:6" ht="12.75" customHeight="1">
      <c r="A69" s="17">
        <v>67</v>
      </c>
      <c r="B69" s="27"/>
      <c r="C69" s="238"/>
      <c r="D69" s="30"/>
      <c r="E69" s="31"/>
      <c r="F69" s="7">
        <f t="shared" si="2"/>
        <v>0</v>
      </c>
    </row>
    <row r="70" spans="1:6" ht="12.75" customHeight="1">
      <c r="A70" s="18">
        <v>68</v>
      </c>
      <c r="B70" s="27"/>
      <c r="C70" s="238"/>
      <c r="D70" s="30"/>
      <c r="E70" s="31"/>
      <c r="F70" s="7">
        <f t="shared" si="2"/>
        <v>0</v>
      </c>
    </row>
    <row r="71" spans="1:6" ht="12.75" customHeight="1">
      <c r="A71" s="17">
        <v>69</v>
      </c>
      <c r="B71" s="27"/>
      <c r="C71" s="238"/>
      <c r="D71" s="30"/>
      <c r="E71" s="31"/>
      <c r="F71" s="7">
        <f t="shared" si="2"/>
        <v>0</v>
      </c>
    </row>
    <row r="72" spans="1:6" ht="12.75" customHeight="1">
      <c r="A72" s="18">
        <v>70</v>
      </c>
      <c r="B72" s="27"/>
      <c r="C72" s="238"/>
      <c r="D72" s="30"/>
      <c r="E72" s="31"/>
      <c r="F72" s="7">
        <f t="shared" si="2"/>
        <v>0</v>
      </c>
    </row>
    <row r="73" spans="1:6" ht="12.75" customHeight="1">
      <c r="A73" s="17">
        <v>71</v>
      </c>
      <c r="B73" s="27"/>
      <c r="C73" s="238"/>
      <c r="D73" s="30"/>
      <c r="E73" s="31"/>
      <c r="F73" s="7">
        <f t="shared" si="2"/>
        <v>0</v>
      </c>
    </row>
    <row r="74" spans="1:6" ht="12.75" customHeight="1">
      <c r="A74" s="18">
        <v>72</v>
      </c>
      <c r="B74" s="27"/>
      <c r="C74" s="238"/>
      <c r="D74" s="30"/>
      <c r="E74" s="31"/>
      <c r="F74" s="7">
        <f t="shared" si="2"/>
        <v>0</v>
      </c>
    </row>
    <row r="75" spans="1:6" ht="12.75" customHeight="1">
      <c r="A75" s="17">
        <v>73</v>
      </c>
      <c r="B75" s="27"/>
      <c r="C75" s="238"/>
      <c r="D75" s="30"/>
      <c r="E75" s="31"/>
      <c r="F75" s="7">
        <f t="shared" si="2"/>
        <v>0</v>
      </c>
    </row>
    <row r="76" spans="1:6" ht="12.75" customHeight="1">
      <c r="A76" s="18">
        <v>74</v>
      </c>
      <c r="B76" s="27"/>
      <c r="C76" s="238"/>
      <c r="D76" s="30"/>
      <c r="E76" s="31"/>
      <c r="F76" s="7">
        <f t="shared" si="2"/>
        <v>0</v>
      </c>
    </row>
    <row r="77" spans="1:6" ht="12.75" customHeight="1">
      <c r="A77" s="17">
        <v>75</v>
      </c>
      <c r="B77" s="27"/>
      <c r="C77" s="238"/>
      <c r="D77" s="30"/>
      <c r="E77" s="31"/>
      <c r="F77" s="7">
        <f t="shared" si="2"/>
        <v>0</v>
      </c>
    </row>
    <row r="78" spans="1:6" ht="12.75" customHeight="1">
      <c r="A78" s="18">
        <v>76</v>
      </c>
      <c r="B78" s="27"/>
      <c r="C78" s="238"/>
      <c r="D78" s="30"/>
      <c r="E78" s="31"/>
      <c r="F78" s="7">
        <f t="shared" si="2"/>
        <v>0</v>
      </c>
    </row>
    <row r="79" spans="1:6" ht="12.75" customHeight="1">
      <c r="A79" s="17">
        <v>77</v>
      </c>
      <c r="B79" s="27"/>
      <c r="C79" s="238"/>
      <c r="D79" s="30"/>
      <c r="E79" s="31"/>
      <c r="F79" s="7">
        <f t="shared" si="2"/>
        <v>0</v>
      </c>
    </row>
    <row r="80" spans="1:6" ht="12.75" customHeight="1">
      <c r="A80" s="18">
        <v>78</v>
      </c>
      <c r="B80" s="27"/>
      <c r="C80" s="238"/>
      <c r="D80" s="30"/>
      <c r="E80" s="31"/>
      <c r="F80" s="7">
        <f t="shared" si="2"/>
        <v>0</v>
      </c>
    </row>
    <row r="81" spans="1:6" ht="12.75" customHeight="1">
      <c r="A81" s="17">
        <v>79</v>
      </c>
      <c r="B81" s="27"/>
      <c r="C81" s="238"/>
      <c r="D81" s="30"/>
      <c r="E81" s="31"/>
      <c r="F81" s="7">
        <f t="shared" si="2"/>
        <v>0</v>
      </c>
    </row>
    <row r="82" spans="1:6" ht="12.75" customHeight="1">
      <c r="A82" s="18">
        <v>80</v>
      </c>
      <c r="B82" s="27"/>
      <c r="C82" s="238"/>
      <c r="D82" s="30"/>
      <c r="E82" s="31"/>
      <c r="F82" s="7">
        <f t="shared" si="2"/>
        <v>0</v>
      </c>
    </row>
    <row r="83" spans="1:6" ht="12.75" customHeight="1">
      <c r="A83" s="17">
        <v>81</v>
      </c>
      <c r="B83" s="27"/>
      <c r="C83" s="238"/>
      <c r="D83" s="30"/>
      <c r="E83" s="31"/>
      <c r="F83" s="7">
        <f t="shared" si="2"/>
        <v>0</v>
      </c>
    </row>
    <row r="84" spans="1:6" ht="12.75" customHeight="1">
      <c r="A84" s="18">
        <v>82</v>
      </c>
      <c r="B84" s="27"/>
      <c r="C84" s="238"/>
      <c r="D84" s="30"/>
      <c r="E84" s="31"/>
      <c r="F84" s="7">
        <f t="shared" si="2"/>
        <v>0</v>
      </c>
    </row>
    <row r="85" spans="1:6" ht="12.75" customHeight="1">
      <c r="A85" s="17">
        <v>83</v>
      </c>
      <c r="B85" s="27"/>
      <c r="C85" s="238"/>
      <c r="D85" s="30"/>
      <c r="E85" s="31"/>
      <c r="F85" s="7">
        <f t="shared" si="2"/>
        <v>0</v>
      </c>
    </row>
    <row r="86" spans="1:6" ht="12.75" customHeight="1">
      <c r="A86" s="18">
        <v>84</v>
      </c>
      <c r="B86" s="27"/>
      <c r="C86" s="238"/>
      <c r="D86" s="30"/>
      <c r="E86" s="31"/>
      <c r="F86" s="7">
        <f t="shared" si="2"/>
        <v>0</v>
      </c>
    </row>
    <row r="87" spans="1:6" ht="12.75" customHeight="1">
      <c r="A87" s="17">
        <v>85</v>
      </c>
      <c r="B87" s="27"/>
      <c r="C87" s="238"/>
      <c r="D87" s="30"/>
      <c r="E87" s="31"/>
      <c r="F87" s="7">
        <f t="shared" si="2"/>
        <v>0</v>
      </c>
    </row>
    <row r="88" spans="1:6" ht="12.75" customHeight="1">
      <c r="A88" s="18">
        <v>86</v>
      </c>
      <c r="B88" s="27"/>
      <c r="C88" s="238"/>
      <c r="D88" s="30"/>
      <c r="E88" s="31"/>
      <c r="F88" s="7">
        <f t="shared" si="2"/>
        <v>0</v>
      </c>
    </row>
    <row r="89" spans="1:6" ht="12.75" customHeight="1">
      <c r="A89" s="17">
        <v>87</v>
      </c>
      <c r="B89" s="27"/>
      <c r="C89" s="238"/>
      <c r="D89" s="30"/>
      <c r="E89" s="31"/>
      <c r="F89" s="7">
        <f t="shared" si="2"/>
        <v>0</v>
      </c>
    </row>
    <row r="90" spans="1:6" ht="12.75" customHeight="1">
      <c r="A90" s="18">
        <v>88</v>
      </c>
      <c r="B90" s="28"/>
      <c r="C90" s="238"/>
      <c r="D90" s="30"/>
      <c r="E90" s="31"/>
      <c r="F90" s="7">
        <f t="shared" si="2"/>
        <v>0</v>
      </c>
    </row>
    <row r="91" spans="1:6" ht="12.75" customHeight="1">
      <c r="A91" s="17">
        <v>89</v>
      </c>
      <c r="B91" s="27"/>
      <c r="C91" s="238"/>
      <c r="D91" s="30"/>
      <c r="E91" s="31"/>
      <c r="F91" s="7">
        <f t="shared" si="2"/>
        <v>0</v>
      </c>
    </row>
    <row r="92" spans="1:6" ht="12.75" customHeight="1">
      <c r="A92" s="18">
        <v>90</v>
      </c>
      <c r="B92" s="27"/>
      <c r="C92" s="238"/>
      <c r="D92" s="30"/>
      <c r="E92" s="31"/>
      <c r="F92" s="7">
        <f t="shared" si="2"/>
        <v>0</v>
      </c>
    </row>
    <row r="93" spans="1:6" ht="12.75" customHeight="1">
      <c r="A93" s="17">
        <v>91</v>
      </c>
      <c r="B93" s="27"/>
      <c r="C93" s="238"/>
      <c r="D93" s="30"/>
      <c r="E93" s="31"/>
      <c r="F93" s="7">
        <f t="shared" si="2"/>
        <v>0</v>
      </c>
    </row>
    <row r="94" spans="1:6" ht="12.75" customHeight="1">
      <c r="A94" s="18">
        <v>92</v>
      </c>
      <c r="B94" s="27"/>
      <c r="C94" s="238"/>
      <c r="D94" s="30"/>
      <c r="E94" s="31"/>
      <c r="F94" s="7">
        <f t="shared" si="2"/>
        <v>0</v>
      </c>
    </row>
    <row r="95" spans="1:6" ht="12.75" customHeight="1">
      <c r="A95" s="17">
        <v>93</v>
      </c>
      <c r="B95" s="27"/>
      <c r="C95" s="238"/>
      <c r="D95" s="30"/>
      <c r="E95" s="31"/>
      <c r="F95" s="7">
        <f t="shared" si="2"/>
        <v>0</v>
      </c>
    </row>
    <row r="96" spans="1:6" ht="12.75" customHeight="1">
      <c r="A96" s="18">
        <v>94</v>
      </c>
      <c r="B96" s="27"/>
      <c r="C96" s="238"/>
      <c r="D96" s="30"/>
      <c r="E96" s="31"/>
      <c r="F96" s="7">
        <f t="shared" si="2"/>
        <v>0</v>
      </c>
    </row>
    <row r="97" spans="1:9" ht="12.75" customHeight="1">
      <c r="A97" s="17">
        <v>95</v>
      </c>
      <c r="B97" s="27"/>
      <c r="C97" s="238"/>
      <c r="D97" s="30"/>
      <c r="E97" s="31"/>
      <c r="F97" s="7">
        <f t="shared" si="2"/>
        <v>0</v>
      </c>
    </row>
    <row r="98" spans="1:9" ht="12.75" customHeight="1">
      <c r="A98" s="18">
        <v>96</v>
      </c>
      <c r="B98" s="27"/>
      <c r="C98" s="238"/>
      <c r="D98" s="30"/>
      <c r="E98" s="31"/>
      <c r="F98" s="7">
        <f t="shared" si="2"/>
        <v>0</v>
      </c>
    </row>
    <row r="99" spans="1:9" ht="12.75" customHeight="1">
      <c r="A99" s="17">
        <v>97</v>
      </c>
      <c r="B99" s="27"/>
      <c r="C99" s="238"/>
      <c r="D99" s="30"/>
      <c r="E99" s="31"/>
      <c r="F99" s="7">
        <f t="shared" si="2"/>
        <v>0</v>
      </c>
    </row>
    <row r="100" spans="1:9" ht="12.75" customHeight="1">
      <c r="A100" s="18">
        <v>98</v>
      </c>
      <c r="B100" s="27"/>
      <c r="C100" s="238"/>
      <c r="D100" s="30"/>
      <c r="E100" s="31"/>
      <c r="F100" s="7">
        <f t="shared" ref="F100:F102" si="3">F99+E100</f>
        <v>0</v>
      </c>
      <c r="I100" s="13"/>
    </row>
    <row r="101" spans="1:9" ht="12.75" customHeight="1">
      <c r="A101" s="17">
        <v>99</v>
      </c>
      <c r="B101" s="27"/>
      <c r="C101" s="238"/>
      <c r="D101" s="30"/>
      <c r="E101" s="31"/>
      <c r="F101" s="7">
        <f t="shared" si="3"/>
        <v>0</v>
      </c>
    </row>
    <row r="102" spans="1:9" ht="12.75" customHeight="1" thickBot="1">
      <c r="A102" s="19">
        <v>100</v>
      </c>
      <c r="B102" s="29"/>
      <c r="C102" s="239"/>
      <c r="D102" s="34"/>
      <c r="E102" s="35"/>
      <c r="F102" s="8">
        <f t="shared" si="3"/>
        <v>0</v>
      </c>
    </row>
  </sheetData>
  <sheetProtection algorithmName="SHA-512" hashValue="P8VeUVkVB434BWZvGyUWrV+og3x/OE1kx1d0UHTNAS3JY381a4ujuXiBB0710sUj2o6AlqpZ1NHAeS/Oq8/+IQ==" saltValue="/Th7Xk0x+x3S+LdOp6QLzA==" spinCount="100000" sheet="1" objects="1" scenarios="1"/>
  <protectedRanges>
    <protectedRange sqref="B3:E102" name="範囲1"/>
  </protectedRanges>
  <sortState ref="A7:G8">
    <sortCondition descending="1" ref="B7:B8"/>
  </sortState>
  <mergeCells count="2">
    <mergeCell ref="A1:B1"/>
    <mergeCell ref="E1:F1"/>
  </mergeCells>
  <phoneticPr fontId="3"/>
  <printOptions horizontalCentered="1"/>
  <pageMargins left="0.62992125984251968" right="3.937007874015748E-2" top="0.74803149606299213" bottom="0.39370078740157483" header="0.31496062992125984" footer="0.11811023622047245"/>
  <pageSetup paperSize="9" scale="120" orientation="portrait" r:id="rId1"/>
  <headerFooter alignWithMargins="0">
    <oddFooter>&amp;R&amp;"HGｺﾞｼｯｸM,ﾒﾃﾞｨｳﾑ"&amp;6&amp;A&amp;P/&amp;N</oddFooter>
  </headerFooter>
  <rowBreaks count="1" manualBreakCount="1">
    <brk id="5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予算総括表!$C$2:$C$21</xm:f>
          </x14:formula1>
          <xm:sqref>C3:C102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21"/>
  <sheetViews>
    <sheetView showZeros="0" workbookViewId="0">
      <selection activeCell="E6" sqref="E6"/>
    </sheetView>
  </sheetViews>
  <sheetFormatPr defaultRowHeight="13.5"/>
  <cols>
    <col min="1" max="1" width="6" style="79" customWidth="1"/>
    <col min="2" max="2" width="4.5" style="79" bestFit="1" customWidth="1"/>
    <col min="3" max="3" width="15.5" style="79" bestFit="1" customWidth="1"/>
    <col min="4" max="6" width="14.125" style="79" customWidth="1"/>
    <col min="7" max="16384" width="9" style="79"/>
  </cols>
  <sheetData>
    <row r="1" spans="1:6" ht="16.5" customHeight="1" thickBot="1">
      <c r="B1" s="20" t="s">
        <v>2</v>
      </c>
      <c r="C1" s="21" t="s">
        <v>1</v>
      </c>
      <c r="D1" s="22" t="s">
        <v>5</v>
      </c>
      <c r="E1" s="23" t="s">
        <v>3</v>
      </c>
      <c r="F1" s="24" t="s">
        <v>6</v>
      </c>
    </row>
    <row r="2" spans="1:6" ht="21" customHeight="1">
      <c r="A2" s="410" t="s">
        <v>11</v>
      </c>
      <c r="B2" s="14">
        <v>1</v>
      </c>
      <c r="C2" s="2">
        <f>'6．収支予算書'!A15</f>
        <v>0</v>
      </c>
      <c r="D2" s="120">
        <f>'6．収支予算書'!B15</f>
        <v>0</v>
      </c>
      <c r="E2" s="121">
        <f>SUMIF(支出明細!$C$3:$C$102,C2,支出明細!$E$3:$E$102)</f>
        <v>0</v>
      </c>
      <c r="F2" s="3">
        <f t="shared" ref="F2:F11" si="0">D2-E2</f>
        <v>0</v>
      </c>
    </row>
    <row r="3" spans="1:6" ht="21" customHeight="1">
      <c r="A3" s="411"/>
      <c r="B3" s="15">
        <v>2</v>
      </c>
      <c r="C3" s="1">
        <f>'6．収支予算書'!A16</f>
        <v>0</v>
      </c>
      <c r="D3" s="122">
        <f>'6．収支予算書'!B16</f>
        <v>0</v>
      </c>
      <c r="E3" s="123">
        <f>SUMIF(支出明細!$C$3:$C$102,C3,支出明細!$E$3:$E$102)</f>
        <v>0</v>
      </c>
      <c r="F3" s="4">
        <f t="shared" si="0"/>
        <v>0</v>
      </c>
    </row>
    <row r="4" spans="1:6" ht="21" customHeight="1">
      <c r="A4" s="411"/>
      <c r="B4" s="15">
        <v>3</v>
      </c>
      <c r="C4" s="1">
        <f>'6．収支予算書'!A17</f>
        <v>0</v>
      </c>
      <c r="D4" s="122">
        <f>'6．収支予算書'!B17</f>
        <v>0</v>
      </c>
      <c r="E4" s="123">
        <f>SUMIF(支出明細!$C$3:$C$102,C4,支出明細!$E$3:$E$102)</f>
        <v>0</v>
      </c>
      <c r="F4" s="4">
        <f t="shared" si="0"/>
        <v>0</v>
      </c>
    </row>
    <row r="5" spans="1:6" ht="21" customHeight="1">
      <c r="A5" s="411"/>
      <c r="B5" s="15">
        <v>4</v>
      </c>
      <c r="C5" s="1">
        <f>'6．収支予算書'!A18</f>
        <v>0</v>
      </c>
      <c r="D5" s="122">
        <f>'6．収支予算書'!B18</f>
        <v>0</v>
      </c>
      <c r="E5" s="123">
        <f>SUMIF(支出明細!$C$3:$C$102,C5,支出明細!$E$3:$E$102)</f>
        <v>0</v>
      </c>
      <c r="F5" s="4">
        <f t="shared" si="0"/>
        <v>0</v>
      </c>
    </row>
    <row r="6" spans="1:6" ht="21" customHeight="1">
      <c r="A6" s="411"/>
      <c r="B6" s="15">
        <v>5</v>
      </c>
      <c r="C6" s="1">
        <f>'6．収支予算書'!A19</f>
        <v>0</v>
      </c>
      <c r="D6" s="122">
        <f>'6．収支予算書'!B19</f>
        <v>0</v>
      </c>
      <c r="E6" s="123">
        <f>SUMIF(支出明細!$C$3:$C$102,C6,支出明細!$E$3:$E$102)</f>
        <v>0</v>
      </c>
      <c r="F6" s="4">
        <f t="shared" si="0"/>
        <v>0</v>
      </c>
    </row>
    <row r="7" spans="1:6" ht="21" customHeight="1">
      <c r="A7" s="411"/>
      <c r="B7" s="15">
        <v>6</v>
      </c>
      <c r="C7" s="1">
        <f>'6．収支予算書'!A20</f>
        <v>0</v>
      </c>
      <c r="D7" s="122">
        <f>'6．収支予算書'!B20</f>
        <v>0</v>
      </c>
      <c r="E7" s="123">
        <f>SUMIF(支出明細!$C$3:$C$102,C7,支出明細!$E$3:$E$102)</f>
        <v>0</v>
      </c>
      <c r="F7" s="4">
        <f t="shared" si="0"/>
        <v>0</v>
      </c>
    </row>
    <row r="8" spans="1:6" ht="21" customHeight="1">
      <c r="A8" s="411"/>
      <c r="B8" s="15">
        <v>7</v>
      </c>
      <c r="C8" s="1">
        <f>'6．収支予算書'!A21</f>
        <v>0</v>
      </c>
      <c r="D8" s="122">
        <f>'6．収支予算書'!B21</f>
        <v>0</v>
      </c>
      <c r="E8" s="123">
        <f>SUMIF(支出明細!$C$3:$C$102,C8,支出明細!$E$3:$E$102)</f>
        <v>0</v>
      </c>
      <c r="F8" s="4">
        <f t="shared" si="0"/>
        <v>0</v>
      </c>
    </row>
    <row r="9" spans="1:6" ht="21" customHeight="1">
      <c r="A9" s="411"/>
      <c r="B9" s="15">
        <v>8</v>
      </c>
      <c r="C9" s="1">
        <f>'6．収支予算書'!A22</f>
        <v>0</v>
      </c>
      <c r="D9" s="122">
        <f>'6．収支予算書'!B22</f>
        <v>0</v>
      </c>
      <c r="E9" s="123">
        <f>SUMIF(支出明細!$C$3:$C$102,C9,支出明細!$E$3:$E$102)</f>
        <v>0</v>
      </c>
      <c r="F9" s="4">
        <f t="shared" si="0"/>
        <v>0</v>
      </c>
    </row>
    <row r="10" spans="1:6" ht="21" customHeight="1">
      <c r="A10" s="411"/>
      <c r="B10" s="15">
        <v>9</v>
      </c>
      <c r="C10" s="1">
        <f>'6．収支予算書'!A23</f>
        <v>0</v>
      </c>
      <c r="D10" s="122">
        <f>'6．収支予算書'!B23</f>
        <v>0</v>
      </c>
      <c r="E10" s="123">
        <f>SUMIF(支出明細!$C$3:$C$102,C10,支出明細!$E$3:$E$102)</f>
        <v>0</v>
      </c>
      <c r="F10" s="4">
        <f t="shared" si="0"/>
        <v>0</v>
      </c>
    </row>
    <row r="11" spans="1:6" ht="21" customHeight="1">
      <c r="A11" s="411"/>
      <c r="B11" s="15">
        <v>10</v>
      </c>
      <c r="C11" s="1">
        <f>'6．収支予算書'!A24</f>
        <v>0</v>
      </c>
      <c r="D11" s="122">
        <f>'6．収支予算書'!B24</f>
        <v>0</v>
      </c>
      <c r="E11" s="123">
        <f>SUMIF(支出明細!$C$3:$C$102,C11,支出明細!$E$3:$E$102)</f>
        <v>0</v>
      </c>
      <c r="F11" s="4">
        <f t="shared" si="0"/>
        <v>0</v>
      </c>
    </row>
    <row r="12" spans="1:6" ht="21" customHeight="1">
      <c r="A12" s="411"/>
      <c r="B12" s="119">
        <v>11</v>
      </c>
      <c r="C12" s="1">
        <f>'6．収支予算書'!A25</f>
        <v>0</v>
      </c>
      <c r="D12" s="122">
        <f>'6．収支予算書'!B25</f>
        <v>0</v>
      </c>
      <c r="E12" s="123">
        <f>SUMIF(支出明細!$C$3:$C$102,C12,支出明細!$E$3:$E$102)</f>
        <v>0</v>
      </c>
      <c r="F12" s="4">
        <f t="shared" ref="F12:F16" si="1">D12-E12</f>
        <v>0</v>
      </c>
    </row>
    <row r="13" spans="1:6" ht="21" customHeight="1">
      <c r="A13" s="411"/>
      <c r="B13" s="15">
        <v>12</v>
      </c>
      <c r="C13" s="1">
        <f>'6．収支予算書'!A26</f>
        <v>0</v>
      </c>
      <c r="D13" s="122">
        <f>'6．収支予算書'!B26</f>
        <v>0</v>
      </c>
      <c r="E13" s="123">
        <f>SUMIF(支出明細!$C$3:$C$102,C13,支出明細!$E$3:$E$102)</f>
        <v>0</v>
      </c>
      <c r="F13" s="4">
        <f t="shared" si="1"/>
        <v>0</v>
      </c>
    </row>
    <row r="14" spans="1:6" ht="21" customHeight="1">
      <c r="A14" s="411"/>
      <c r="B14" s="15">
        <v>13</v>
      </c>
      <c r="C14" s="1">
        <f>'6．収支予算書'!A27</f>
        <v>0</v>
      </c>
      <c r="D14" s="122">
        <f>'6．収支予算書'!B27</f>
        <v>0</v>
      </c>
      <c r="E14" s="123">
        <f>SUMIF(支出明細!$C$3:$C$102,C14,支出明細!$E$3:$E$102)</f>
        <v>0</v>
      </c>
      <c r="F14" s="4">
        <f t="shared" si="1"/>
        <v>0</v>
      </c>
    </row>
    <row r="15" spans="1:6" ht="21" customHeight="1">
      <c r="A15" s="411"/>
      <c r="B15" s="15">
        <v>14</v>
      </c>
      <c r="C15" s="1">
        <f>'6．収支予算書'!A28</f>
        <v>0</v>
      </c>
      <c r="D15" s="122">
        <f>'6．収支予算書'!B28</f>
        <v>0</v>
      </c>
      <c r="E15" s="123">
        <f>SUMIF(支出明細!$C$3:$C$102,C15,支出明細!$E$3:$E$102)</f>
        <v>0</v>
      </c>
      <c r="F15" s="4">
        <f t="shared" si="1"/>
        <v>0</v>
      </c>
    </row>
    <row r="16" spans="1:6" ht="21" customHeight="1" thickBot="1">
      <c r="A16" s="412"/>
      <c r="B16" s="223">
        <v>15</v>
      </c>
      <c r="C16" s="224">
        <f>'6．収支予算書'!A29</f>
        <v>0</v>
      </c>
      <c r="D16" s="225">
        <f>'6．収支予算書'!B29</f>
        <v>0</v>
      </c>
      <c r="E16" s="226">
        <f>SUMIF(支出明細!$C$3:$C$102,C16,支出明細!$E$3:$E$102)</f>
        <v>0</v>
      </c>
      <c r="F16" s="227">
        <f t="shared" si="1"/>
        <v>0</v>
      </c>
    </row>
    <row r="17" spans="1:6" ht="18" customHeight="1">
      <c r="A17" s="410" t="s">
        <v>12</v>
      </c>
      <c r="B17" s="14">
        <v>16</v>
      </c>
      <c r="C17" s="2">
        <f>'5．収支内訳書'!B46</f>
        <v>0</v>
      </c>
      <c r="D17" s="125">
        <f>'5．収支内訳書'!D46</f>
        <v>0</v>
      </c>
      <c r="E17" s="121">
        <f>SUMIF(支出明細!$C$3:$C$102,C17,支出明細!$E$3:$E$102)</f>
        <v>0</v>
      </c>
      <c r="F17" s="3">
        <f t="shared" ref="F17:F21" si="2">D17-E17</f>
        <v>0</v>
      </c>
    </row>
    <row r="18" spans="1:6" ht="18" customHeight="1">
      <c r="A18" s="411"/>
      <c r="B18" s="15">
        <v>17</v>
      </c>
      <c r="C18" s="1">
        <f>'5．収支内訳書'!B47</f>
        <v>0</v>
      </c>
      <c r="D18" s="126">
        <f>'5．収支内訳書'!D47</f>
        <v>0</v>
      </c>
      <c r="E18" s="123">
        <f>SUMIF(支出明細!$C$3:$C$102,C18,支出明細!$E$3:$E$102)</f>
        <v>0</v>
      </c>
      <c r="F18" s="4">
        <f t="shared" si="2"/>
        <v>0</v>
      </c>
    </row>
    <row r="19" spans="1:6" ht="18" customHeight="1">
      <c r="A19" s="411"/>
      <c r="B19" s="15">
        <v>18</v>
      </c>
      <c r="C19" s="1">
        <f>'5．収支内訳書'!B48</f>
        <v>0</v>
      </c>
      <c r="D19" s="126">
        <f>'5．収支内訳書'!D48</f>
        <v>0</v>
      </c>
      <c r="E19" s="123">
        <f>SUMIF(支出明細!$C$3:$C$102,C19,支出明細!$E$3:$E$102)</f>
        <v>0</v>
      </c>
      <c r="F19" s="4">
        <f t="shared" si="2"/>
        <v>0</v>
      </c>
    </row>
    <row r="20" spans="1:6" ht="18" customHeight="1">
      <c r="A20" s="411"/>
      <c r="B20" s="15">
        <v>19</v>
      </c>
      <c r="C20" s="1">
        <f>'5．収支内訳書'!B49</f>
        <v>0</v>
      </c>
      <c r="D20" s="126">
        <f>'5．収支内訳書'!D49</f>
        <v>0</v>
      </c>
      <c r="E20" s="123">
        <f>SUMIF(支出明細!$C$3:$C$102,C20,支出明細!$E$3:$E$102)</f>
        <v>0</v>
      </c>
      <c r="F20" s="4">
        <f t="shared" si="2"/>
        <v>0</v>
      </c>
    </row>
    <row r="21" spans="1:6" ht="18" customHeight="1" thickBot="1">
      <c r="A21" s="412"/>
      <c r="B21" s="16">
        <v>20</v>
      </c>
      <c r="C21" s="10">
        <f>'5．収支内訳書'!B50</f>
        <v>0</v>
      </c>
      <c r="D21" s="127">
        <f>'5．収支内訳書'!D50</f>
        <v>0</v>
      </c>
      <c r="E21" s="124">
        <f>SUMIF(支出明細!$C$3:$C$102,C21,支出明細!$E$3:$E$102)</f>
        <v>0</v>
      </c>
      <c r="F21" s="11">
        <f t="shared" si="2"/>
        <v>0</v>
      </c>
    </row>
  </sheetData>
  <sheetProtection algorithmName="SHA-512" hashValue="/2/N1Qq/XbGkjfev2uqz6nnwLaU0vP8cykuZz/dmWw0hTQjcdwBRzEiZbkS+r0cl7l6BT27CRR10SbmFfpv3TA==" saltValue="S66kNCgI0EXZJS0DbPC+aQ==" spinCount="100000" sheet="1" objects="1" scenarios="1"/>
  <mergeCells count="2">
    <mergeCell ref="A17:A21"/>
    <mergeCell ref="A2:A16"/>
  </mergeCells>
  <phoneticPr fontId="3"/>
  <printOptions horizontalCentered="1" verticalCentered="1"/>
  <pageMargins left="0.70866141732283472" right="0.70866141732283472" top="0.94488188976377963" bottom="0.55118110236220474" header="0.31496062992125984" footer="0.31496062992125984"/>
  <pageSetup paperSize="9" scale="13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sheetPr>
  <dimension ref="A1:J22"/>
  <sheetViews>
    <sheetView showZeros="0" workbookViewId="0">
      <selection activeCell="N17" sqref="N17"/>
    </sheetView>
  </sheetViews>
  <sheetFormatPr defaultRowHeight="18.75" customHeight="1"/>
  <cols>
    <col min="1" max="1" width="2.25" style="57" customWidth="1"/>
    <col min="2" max="2" width="7.625" style="57" customWidth="1"/>
    <col min="3" max="3" width="4" style="57" customWidth="1"/>
    <col min="4" max="4" width="12.25" style="57" customWidth="1"/>
    <col min="5" max="5" width="6.5" style="57" customWidth="1"/>
    <col min="6" max="6" width="9.5" style="57" bestFit="1" customWidth="1"/>
    <col min="7" max="7" width="11.625" style="57" bestFit="1" customWidth="1"/>
    <col min="8" max="8" width="14.875" style="57" customWidth="1"/>
    <col min="9" max="9" width="12.625" style="57" customWidth="1"/>
    <col min="10" max="10" width="3.5" style="57" bestFit="1" customWidth="1"/>
    <col min="11" max="11" width="1.875" style="57" customWidth="1"/>
    <col min="12" max="16384" width="9" style="57"/>
  </cols>
  <sheetData>
    <row r="1" spans="1:10" ht="18.75" customHeight="1">
      <c r="A1" s="82" t="s">
        <v>32</v>
      </c>
    </row>
    <row r="2" spans="1:10" ht="18.75" customHeight="1">
      <c r="H2" s="390"/>
      <c r="I2" s="391"/>
      <c r="J2" s="391"/>
    </row>
    <row r="5" spans="1:10" ht="18.75" customHeight="1">
      <c r="A5" s="57" t="s">
        <v>33</v>
      </c>
    </row>
    <row r="7" spans="1:10" ht="18.75" customHeight="1">
      <c r="G7" s="58" t="s">
        <v>34</v>
      </c>
      <c r="H7" s="75" t="s">
        <v>58</v>
      </c>
      <c r="I7" s="74">
        <f>'１．団体に関する調書'!D4</f>
        <v>0</v>
      </c>
      <c r="J7" s="75"/>
    </row>
    <row r="8" spans="1:10" ht="18.75" customHeight="1">
      <c r="F8" s="86" t="s">
        <v>37</v>
      </c>
      <c r="G8" s="58" t="s">
        <v>35</v>
      </c>
      <c r="H8" s="396">
        <f>'１．団体に関する調書'!C3</f>
        <v>0</v>
      </c>
      <c r="I8" s="396"/>
      <c r="J8" s="396"/>
    </row>
    <row r="9" spans="1:10" ht="18.75" customHeight="1">
      <c r="G9" s="58" t="s">
        <v>36</v>
      </c>
      <c r="H9" s="396">
        <f>'１．団体に関する調書'!C5</f>
        <v>0</v>
      </c>
      <c r="I9" s="396"/>
      <c r="J9" s="76" t="s">
        <v>57</v>
      </c>
    </row>
    <row r="12" spans="1:10" ht="18.75" customHeight="1">
      <c r="A12" s="254" t="s">
        <v>153</v>
      </c>
      <c r="B12" s="254"/>
      <c r="C12" s="254"/>
      <c r="D12" s="254"/>
      <c r="E12" s="254"/>
      <c r="F12" s="254"/>
      <c r="G12" s="254"/>
      <c r="H12" s="254"/>
      <c r="I12" s="254"/>
      <c r="J12" s="254"/>
    </row>
    <row r="15" spans="1:10" ht="18.75" customHeight="1">
      <c r="B15" s="102">
        <f>'7．計画承認申請書'!B15</f>
        <v>0</v>
      </c>
      <c r="C15" s="398" t="s">
        <v>289</v>
      </c>
      <c r="D15" s="398"/>
      <c r="E15" s="398"/>
      <c r="F15" s="398"/>
      <c r="G15" s="398"/>
      <c r="H15" s="398"/>
      <c r="I15" s="398"/>
      <c r="J15" s="398"/>
    </row>
    <row r="16" spans="1:10" ht="18.75" customHeight="1">
      <c r="A16" s="57" t="s">
        <v>154</v>
      </c>
    </row>
    <row r="19" spans="2:10" ht="18.75" customHeight="1">
      <c r="B19" s="57" t="s">
        <v>155</v>
      </c>
    </row>
    <row r="20" spans="2:10" ht="18.75" customHeight="1">
      <c r="B20" s="413" t="s">
        <v>156</v>
      </c>
      <c r="C20" s="395"/>
      <c r="D20" s="395"/>
      <c r="E20" s="395"/>
      <c r="F20" s="395"/>
      <c r="G20" s="395"/>
      <c r="H20" s="395"/>
      <c r="I20" s="395"/>
      <c r="J20" s="395"/>
    </row>
    <row r="21" spans="2:10" ht="18.75" customHeight="1">
      <c r="B21" s="413" t="s">
        <v>158</v>
      </c>
      <c r="C21" s="395"/>
      <c r="D21" s="395"/>
      <c r="E21" s="395"/>
      <c r="F21" s="395"/>
      <c r="G21" s="395"/>
      <c r="H21" s="395"/>
      <c r="I21" s="395"/>
      <c r="J21" s="395"/>
    </row>
    <row r="22" spans="2:10" ht="18.75" customHeight="1">
      <c r="B22" s="413" t="s">
        <v>157</v>
      </c>
      <c r="C22" s="395"/>
      <c r="D22" s="395"/>
      <c r="E22" s="395"/>
      <c r="F22" s="395"/>
      <c r="G22" s="395"/>
      <c r="H22" s="395"/>
      <c r="I22" s="395"/>
      <c r="J22" s="395"/>
    </row>
  </sheetData>
  <sheetProtection algorithmName="SHA-512" hashValue="9Tkw/Uw503MuJ2x4LsR2em2qXXLKnlWk8leOg7s95nysmi1ldObX2rBYkRgPrOvBowViJUdhbzMLd6eg0yzTOA==" saltValue="FXhXEj4SGDKzepTNet+DEA==" spinCount="100000" sheet="1" objects="1" scenarios="1"/>
  <protectedRanges>
    <protectedRange sqref="H2:J2" name="範囲1"/>
  </protectedRanges>
  <mergeCells count="8">
    <mergeCell ref="B20:J20"/>
    <mergeCell ref="B21:J21"/>
    <mergeCell ref="B22:J22"/>
    <mergeCell ref="H2:J2"/>
    <mergeCell ref="H8:J8"/>
    <mergeCell ref="H9:I9"/>
    <mergeCell ref="A12:J12"/>
    <mergeCell ref="C15:J15"/>
  </mergeCells>
  <phoneticPr fontId="3"/>
  <printOptions horizontalCentered="1"/>
  <pageMargins left="0.78740157480314965" right="0.78740157480314965" top="1.1811023622047245" bottom="0.39370078740157483" header="0.31496062992125984" footer="0.31496062992125984"/>
  <pageSetup paperSize="9"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S85"/>
  <sheetViews>
    <sheetView showZeros="0" zoomScaleNormal="100" workbookViewId="0">
      <selection activeCell="B12" sqref="B12"/>
    </sheetView>
  </sheetViews>
  <sheetFormatPr defaultRowHeight="18" customHeight="1"/>
  <cols>
    <col min="1" max="1" width="2.75" style="75" customWidth="1"/>
    <col min="2" max="2" width="4.75" style="75" customWidth="1"/>
    <col min="3" max="3" width="14.875" style="75" customWidth="1"/>
    <col min="4" max="4" width="6.5" style="75" bestFit="1" customWidth="1"/>
    <col min="5" max="5" width="5.125" style="75" customWidth="1"/>
    <col min="6" max="6" width="15.5" style="75" customWidth="1"/>
    <col min="7" max="7" width="34.375" style="75" customWidth="1"/>
    <col min="8" max="8" width="2.75" style="75" customWidth="1"/>
    <col min="9" max="18" width="9" style="75"/>
    <col min="19" max="19" width="36.625" style="75" bestFit="1" customWidth="1"/>
    <col min="20" max="16384" width="9" style="75"/>
  </cols>
  <sheetData>
    <row r="1" spans="1:19" ht="18" customHeight="1">
      <c r="A1" s="75" t="s">
        <v>67</v>
      </c>
    </row>
    <row r="3" spans="1:19" ht="18" customHeight="1">
      <c r="A3" s="416" t="s">
        <v>159</v>
      </c>
      <c r="B3" s="416"/>
      <c r="C3" s="416"/>
      <c r="D3" s="416"/>
      <c r="E3" s="416"/>
      <c r="F3" s="416"/>
      <c r="G3" s="416"/>
      <c r="H3" s="416"/>
    </row>
    <row r="5" spans="1:19" ht="18" customHeight="1">
      <c r="A5" s="75" t="s">
        <v>68</v>
      </c>
    </row>
    <row r="6" spans="1:19" ht="18" customHeight="1">
      <c r="A6" s="417">
        <f>'7．計画承認申請書'!E21</f>
        <v>0</v>
      </c>
      <c r="B6" s="418"/>
      <c r="C6" s="418"/>
      <c r="D6" s="418"/>
      <c r="E6" s="418"/>
      <c r="F6" s="418"/>
      <c r="G6" s="419"/>
      <c r="H6" s="420"/>
    </row>
    <row r="7" spans="1:19" ht="18" customHeight="1">
      <c r="A7" s="421"/>
      <c r="B7" s="422"/>
      <c r="C7" s="422"/>
      <c r="D7" s="422"/>
      <c r="E7" s="422"/>
      <c r="F7" s="422"/>
      <c r="G7" s="423"/>
      <c r="H7" s="424"/>
    </row>
    <row r="9" spans="1:19" ht="18" customHeight="1">
      <c r="A9" s="75" t="s">
        <v>69</v>
      </c>
    </row>
    <row r="10" spans="1:19" ht="18" customHeight="1">
      <c r="A10" s="136" t="s">
        <v>334</v>
      </c>
      <c r="B10" s="162"/>
      <c r="C10" s="163"/>
      <c r="D10" s="163"/>
      <c r="E10" s="163"/>
      <c r="F10" s="163"/>
      <c r="G10" s="163"/>
      <c r="H10" s="104"/>
      <c r="S10" s="158"/>
    </row>
    <row r="11" spans="1:19" ht="18" customHeight="1">
      <c r="A11" s="425" t="s">
        <v>71</v>
      </c>
      <c r="B11" s="414"/>
      <c r="C11" s="414"/>
      <c r="D11" s="106" t="s">
        <v>78</v>
      </c>
      <c r="E11" s="160">
        <f>'3．事業計画書'!E11</f>
        <v>0</v>
      </c>
      <c r="F11" s="165" t="s">
        <v>70</v>
      </c>
      <c r="G11" s="160"/>
      <c r="H11" s="105"/>
    </row>
    <row r="12" spans="1:19" ht="18" customHeight="1">
      <c r="A12" s="159"/>
      <c r="B12" s="164">
        <f>'3．事業計画書'!B12</f>
        <v>0</v>
      </c>
      <c r="C12" s="414" t="s">
        <v>73</v>
      </c>
      <c r="D12" s="414"/>
      <c r="E12" s="414"/>
      <c r="F12" s="414"/>
      <c r="G12" s="414"/>
      <c r="H12" s="415"/>
    </row>
    <row r="13" spans="1:19" ht="18" customHeight="1">
      <c r="A13" s="159"/>
      <c r="B13" s="222">
        <f>'3．事業計画書'!B13</f>
        <v>0</v>
      </c>
      <c r="C13" s="414" t="s">
        <v>74</v>
      </c>
      <c r="D13" s="414"/>
      <c r="E13" s="414"/>
      <c r="F13" s="414"/>
      <c r="G13" s="414"/>
      <c r="H13" s="415"/>
    </row>
    <row r="14" spans="1:19" ht="18" customHeight="1">
      <c r="A14" s="159"/>
      <c r="B14" s="222">
        <f>'3．事業計画書'!B14</f>
        <v>0</v>
      </c>
      <c r="C14" s="414" t="s">
        <v>75</v>
      </c>
      <c r="D14" s="414"/>
      <c r="E14" s="414"/>
      <c r="F14" s="414"/>
      <c r="G14" s="414"/>
      <c r="H14" s="415"/>
    </row>
    <row r="15" spans="1:19" ht="18" customHeight="1">
      <c r="A15" s="159"/>
      <c r="B15" s="222">
        <f>'3．事業計画書'!B15</f>
        <v>0</v>
      </c>
      <c r="C15" s="414" t="s">
        <v>72</v>
      </c>
      <c r="D15" s="414"/>
      <c r="E15" s="414"/>
      <c r="F15" s="414"/>
      <c r="G15" s="414"/>
      <c r="H15" s="415"/>
    </row>
    <row r="16" spans="1:19" ht="18" customHeight="1">
      <c r="A16" s="159"/>
      <c r="B16" s="222">
        <f>'3．事業計画書'!B16</f>
        <v>0</v>
      </c>
      <c r="C16" s="414" t="s">
        <v>76</v>
      </c>
      <c r="D16" s="414"/>
      <c r="E16" s="414"/>
      <c r="F16" s="414"/>
      <c r="G16" s="414"/>
      <c r="H16" s="415"/>
      <c r="J16" s="103" t="s">
        <v>93</v>
      </c>
    </row>
    <row r="17" spans="1:19" ht="18" customHeight="1">
      <c r="A17" s="159"/>
      <c r="B17" s="160"/>
      <c r="C17" s="160"/>
      <c r="D17" s="160"/>
      <c r="E17" s="160"/>
      <c r="F17" s="160"/>
      <c r="G17" s="160"/>
      <c r="H17" s="105"/>
    </row>
    <row r="18" spans="1:19" ht="18" customHeight="1">
      <c r="A18" s="426" t="s">
        <v>77</v>
      </c>
      <c r="B18" s="414"/>
      <c r="C18" s="414"/>
      <c r="D18" s="106" t="s">
        <v>78</v>
      </c>
      <c r="E18" s="160">
        <f>'3．事業計画書'!E18</f>
        <v>0</v>
      </c>
      <c r="F18" s="165" t="s">
        <v>70</v>
      </c>
      <c r="G18" s="160"/>
      <c r="H18" s="105"/>
    </row>
    <row r="19" spans="1:19" ht="18" customHeight="1">
      <c r="A19" s="159"/>
      <c r="B19" s="164">
        <f>'3．事業計画書'!B19</f>
        <v>0</v>
      </c>
      <c r="C19" s="414" t="s">
        <v>84</v>
      </c>
      <c r="D19" s="414"/>
      <c r="E19" s="414"/>
      <c r="F19" s="414"/>
      <c r="G19" s="414"/>
      <c r="H19" s="415"/>
    </row>
    <row r="20" spans="1:19" ht="18" customHeight="1">
      <c r="A20" s="159"/>
      <c r="B20" s="164"/>
      <c r="C20" s="414" t="s">
        <v>85</v>
      </c>
      <c r="D20" s="414"/>
      <c r="E20" s="414"/>
      <c r="F20" s="414"/>
      <c r="G20" s="414"/>
      <c r="H20" s="415"/>
    </row>
    <row r="21" spans="1:19" ht="18" customHeight="1">
      <c r="A21" s="159"/>
      <c r="B21" s="164">
        <f>'3．事業計画書'!B21</f>
        <v>0</v>
      </c>
      <c r="C21" s="414" t="s">
        <v>79</v>
      </c>
      <c r="D21" s="414"/>
      <c r="E21" s="414"/>
      <c r="F21" s="414"/>
      <c r="G21" s="414"/>
      <c r="H21" s="415"/>
    </row>
    <row r="22" spans="1:19" ht="18" customHeight="1">
      <c r="A22" s="159"/>
      <c r="B22" s="160"/>
      <c r="C22" s="160"/>
      <c r="D22" s="160"/>
      <c r="E22" s="160"/>
      <c r="F22" s="160"/>
      <c r="G22" s="160"/>
      <c r="H22" s="105"/>
    </row>
    <row r="23" spans="1:19" ht="18" customHeight="1">
      <c r="A23" s="426" t="s">
        <v>294</v>
      </c>
      <c r="B23" s="414"/>
      <c r="C23" s="414"/>
      <c r="D23" s="106" t="s">
        <v>78</v>
      </c>
      <c r="E23" s="160">
        <f>'3．事業計画書'!E23</f>
        <v>0</v>
      </c>
      <c r="F23" s="165" t="s">
        <v>70</v>
      </c>
      <c r="G23" s="160"/>
      <c r="H23" s="105"/>
    </row>
    <row r="24" spans="1:19" ht="18" customHeight="1">
      <c r="A24" s="159"/>
      <c r="B24" s="164">
        <f>'3．事業計画書'!B24</f>
        <v>0</v>
      </c>
      <c r="C24" s="414" t="s">
        <v>81</v>
      </c>
      <c r="D24" s="414"/>
      <c r="E24" s="414"/>
      <c r="F24" s="414"/>
      <c r="G24" s="414"/>
      <c r="H24" s="415"/>
    </row>
    <row r="25" spans="1:19" ht="18" customHeight="1">
      <c r="A25" s="159"/>
      <c r="B25" s="222">
        <f>'3．事業計画書'!B25</f>
        <v>0</v>
      </c>
      <c r="C25" s="414" t="s">
        <v>82</v>
      </c>
      <c r="D25" s="414"/>
      <c r="E25" s="414"/>
      <c r="F25" s="414"/>
      <c r="G25" s="414"/>
      <c r="H25" s="415"/>
    </row>
    <row r="26" spans="1:19" ht="18" customHeight="1">
      <c r="A26" s="108"/>
      <c r="B26" s="221">
        <f>'3．事業計画書'!B26</f>
        <v>0</v>
      </c>
      <c r="C26" s="423" t="s">
        <v>83</v>
      </c>
      <c r="D26" s="423"/>
      <c r="E26" s="423"/>
      <c r="F26" s="423"/>
      <c r="G26" s="423"/>
      <c r="H26" s="424"/>
      <c r="S26" s="158"/>
    </row>
    <row r="28" spans="1:19" ht="18" customHeight="1">
      <c r="A28" s="75" t="s">
        <v>86</v>
      </c>
    </row>
    <row r="29" spans="1:19" ht="18" customHeight="1">
      <c r="A29" s="427">
        <f>'3．事業計画書'!A29:H30</f>
        <v>0</v>
      </c>
      <c r="B29" s="428"/>
      <c r="C29" s="428"/>
      <c r="D29" s="428"/>
      <c r="E29" s="428"/>
      <c r="F29" s="428"/>
      <c r="G29" s="428"/>
      <c r="H29" s="429"/>
    </row>
    <row r="30" spans="1:19" ht="18" customHeight="1">
      <c r="A30" s="430"/>
      <c r="B30" s="431"/>
      <c r="C30" s="431"/>
      <c r="D30" s="431"/>
      <c r="E30" s="431"/>
      <c r="F30" s="431"/>
      <c r="G30" s="431"/>
      <c r="H30" s="432"/>
    </row>
    <row r="32" spans="1:19" ht="18" customHeight="1">
      <c r="A32" s="75" t="s">
        <v>87</v>
      </c>
    </row>
    <row r="33" spans="1:8" ht="18" customHeight="1">
      <c r="A33" s="107">
        <f>'7．計画承認申請書'!E46</f>
        <v>0</v>
      </c>
      <c r="B33" s="319"/>
      <c r="C33" s="319"/>
      <c r="D33" s="434" t="s">
        <v>88</v>
      </c>
      <c r="E33" s="319"/>
      <c r="F33" s="319"/>
      <c r="G33" s="419"/>
      <c r="H33" s="420"/>
    </row>
    <row r="34" spans="1:8" ht="18" customHeight="1">
      <c r="A34" s="108"/>
      <c r="B34" s="433"/>
      <c r="C34" s="433"/>
      <c r="D34" s="435"/>
      <c r="E34" s="433"/>
      <c r="F34" s="433"/>
      <c r="G34" s="423"/>
      <c r="H34" s="424"/>
    </row>
    <row r="36" spans="1:8" ht="18" customHeight="1">
      <c r="A36" s="75" t="s">
        <v>160</v>
      </c>
    </row>
    <row r="37" spans="1:8" ht="18" customHeight="1">
      <c r="A37" s="109"/>
      <c r="B37" s="171"/>
      <c r="C37" s="171"/>
      <c r="D37" s="171"/>
      <c r="E37" s="171"/>
      <c r="F37" s="171"/>
      <c r="G37" s="163"/>
      <c r="H37" s="104"/>
    </row>
    <row r="38" spans="1:8" ht="18" customHeight="1">
      <c r="A38" s="172"/>
      <c r="B38" s="271"/>
      <c r="C38" s="271"/>
      <c r="D38" s="271"/>
      <c r="E38" s="271"/>
      <c r="F38" s="271"/>
      <c r="G38" s="271"/>
      <c r="H38" s="105"/>
    </row>
    <row r="39" spans="1:8" ht="18" customHeight="1">
      <c r="A39" s="172"/>
      <c r="B39" s="271"/>
      <c r="C39" s="271"/>
      <c r="D39" s="271"/>
      <c r="E39" s="271"/>
      <c r="F39" s="271"/>
      <c r="G39" s="271"/>
      <c r="H39" s="105"/>
    </row>
    <row r="40" spans="1:8" ht="18" customHeight="1">
      <c r="A40" s="172"/>
      <c r="B40" s="271"/>
      <c r="C40" s="271"/>
      <c r="D40" s="271"/>
      <c r="E40" s="271"/>
      <c r="F40" s="271"/>
      <c r="G40" s="271"/>
      <c r="H40" s="105"/>
    </row>
    <row r="41" spans="1:8" ht="18" customHeight="1">
      <c r="A41" s="172"/>
      <c r="B41" s="271"/>
      <c r="C41" s="271"/>
      <c r="D41" s="271"/>
      <c r="E41" s="271"/>
      <c r="F41" s="271"/>
      <c r="G41" s="271"/>
      <c r="H41" s="105"/>
    </row>
    <row r="42" spans="1:8" ht="18" customHeight="1">
      <c r="A42" s="172"/>
      <c r="B42" s="271"/>
      <c r="C42" s="271"/>
      <c r="D42" s="271"/>
      <c r="E42" s="271"/>
      <c r="F42" s="271"/>
      <c r="G42" s="271"/>
      <c r="H42" s="105"/>
    </row>
    <row r="43" spans="1:8" ht="18" customHeight="1">
      <c r="A43" s="172"/>
      <c r="B43" s="271"/>
      <c r="C43" s="271"/>
      <c r="D43" s="271"/>
      <c r="E43" s="271"/>
      <c r="F43" s="271"/>
      <c r="G43" s="271"/>
      <c r="H43" s="105"/>
    </row>
    <row r="44" spans="1:8" ht="18" customHeight="1">
      <c r="A44" s="173"/>
      <c r="B44" s="174"/>
      <c r="C44" s="174"/>
      <c r="D44" s="174"/>
      <c r="E44" s="174"/>
      <c r="F44" s="174"/>
      <c r="G44" s="161"/>
      <c r="H44" s="110"/>
    </row>
    <row r="45" spans="1:8" ht="18" customHeight="1">
      <c r="A45" s="175"/>
      <c r="B45" s="175"/>
      <c r="C45" s="175"/>
      <c r="D45" s="175"/>
      <c r="E45" s="175"/>
      <c r="F45" s="175"/>
    </row>
    <row r="46" spans="1:8" ht="18" customHeight="1">
      <c r="A46" s="75" t="s">
        <v>161</v>
      </c>
    </row>
    <row r="47" spans="1:8" ht="18" customHeight="1">
      <c r="A47" s="107"/>
      <c r="B47" s="163" t="s">
        <v>166</v>
      </c>
      <c r="C47" s="163"/>
      <c r="D47" s="104"/>
      <c r="E47" s="107"/>
      <c r="F47" s="163"/>
      <c r="G47" s="104"/>
    </row>
    <row r="48" spans="1:8" ht="18" customHeight="1">
      <c r="A48" s="159"/>
      <c r="B48" s="160" t="s">
        <v>167</v>
      </c>
      <c r="C48" s="160"/>
      <c r="D48" s="105"/>
      <c r="E48" s="111"/>
      <c r="F48" s="160" t="s">
        <v>162</v>
      </c>
      <c r="G48" s="105"/>
    </row>
    <row r="49" spans="1:7" ht="18" customHeight="1">
      <c r="A49" s="159"/>
      <c r="B49" s="160"/>
      <c r="C49" s="160"/>
      <c r="D49" s="105"/>
      <c r="E49" s="111"/>
      <c r="F49" s="160" t="s">
        <v>163</v>
      </c>
      <c r="G49" s="105"/>
    </row>
    <row r="50" spans="1:7" ht="18" customHeight="1">
      <c r="A50" s="159"/>
      <c r="B50" s="160"/>
      <c r="C50" s="160"/>
      <c r="D50" s="105"/>
      <c r="E50" s="111"/>
      <c r="F50" s="160" t="s">
        <v>164</v>
      </c>
      <c r="G50" s="105"/>
    </row>
    <row r="51" spans="1:7" ht="18" customHeight="1">
      <c r="A51" s="159"/>
      <c r="B51" s="160"/>
      <c r="C51" s="160"/>
      <c r="D51" s="105"/>
      <c r="E51" s="159"/>
      <c r="F51" s="160" t="s">
        <v>165</v>
      </c>
      <c r="G51" s="105"/>
    </row>
    <row r="52" spans="1:7" ht="18" customHeight="1">
      <c r="A52" s="159"/>
      <c r="B52" s="160"/>
      <c r="C52" s="160"/>
      <c r="D52" s="105"/>
      <c r="E52" s="159"/>
      <c r="F52" s="271"/>
      <c r="G52" s="436"/>
    </row>
    <row r="53" spans="1:7" ht="18" customHeight="1">
      <c r="A53" s="159"/>
      <c r="B53" s="160"/>
      <c r="C53" s="160"/>
      <c r="D53" s="105"/>
      <c r="E53" s="159"/>
      <c r="F53" s="271"/>
      <c r="G53" s="436"/>
    </row>
    <row r="54" spans="1:7" ht="18" customHeight="1">
      <c r="A54" s="159"/>
      <c r="B54" s="160"/>
      <c r="C54" s="160"/>
      <c r="D54" s="105"/>
      <c r="E54" s="159"/>
      <c r="F54" s="271"/>
      <c r="G54" s="436"/>
    </row>
    <row r="55" spans="1:7" ht="18" customHeight="1">
      <c r="A55" s="159"/>
      <c r="B55" s="160"/>
      <c r="C55" s="160"/>
      <c r="D55" s="105"/>
      <c r="E55" s="159"/>
      <c r="F55" s="271"/>
      <c r="G55" s="436"/>
    </row>
    <row r="56" spans="1:7" ht="18" customHeight="1">
      <c r="A56" s="159"/>
      <c r="B56" s="160"/>
      <c r="C56" s="160"/>
      <c r="D56" s="105"/>
      <c r="E56" s="159"/>
      <c r="F56" s="271"/>
      <c r="G56" s="436"/>
    </row>
    <row r="57" spans="1:7" ht="18" customHeight="1">
      <c r="A57" s="159"/>
      <c r="B57" s="160"/>
      <c r="C57" s="160"/>
      <c r="D57" s="105"/>
      <c r="E57" s="108"/>
      <c r="F57" s="161"/>
      <c r="G57" s="110"/>
    </row>
    <row r="58" spans="1:7" ht="18" customHeight="1">
      <c r="A58" s="159"/>
      <c r="B58" s="160"/>
      <c r="C58" s="160"/>
      <c r="D58" s="105"/>
      <c r="E58" s="437" t="s">
        <v>168</v>
      </c>
      <c r="F58" s="438"/>
      <c r="G58" s="439"/>
    </row>
    <row r="59" spans="1:7" ht="18" customHeight="1">
      <c r="A59" s="159"/>
      <c r="B59" s="160"/>
      <c r="C59" s="160"/>
      <c r="D59" s="105"/>
      <c r="E59" s="440"/>
      <c r="F59" s="441"/>
      <c r="G59" s="442"/>
    </row>
    <row r="60" spans="1:7" ht="18" customHeight="1">
      <c r="A60" s="159"/>
      <c r="B60" s="160"/>
      <c r="C60" s="160"/>
      <c r="D60" s="105"/>
      <c r="E60" s="159"/>
      <c r="F60" s="271"/>
      <c r="G60" s="436"/>
    </row>
    <row r="61" spans="1:7" ht="18" customHeight="1">
      <c r="A61" s="159"/>
      <c r="B61" s="160"/>
      <c r="C61" s="160"/>
      <c r="D61" s="105"/>
      <c r="E61" s="159"/>
      <c r="F61" s="271"/>
      <c r="G61" s="436"/>
    </row>
    <row r="62" spans="1:7" ht="18" customHeight="1">
      <c r="A62" s="159"/>
      <c r="B62" s="160"/>
      <c r="C62" s="160"/>
      <c r="D62" s="105"/>
      <c r="E62" s="159"/>
      <c r="F62" s="271"/>
      <c r="G62" s="436"/>
    </row>
    <row r="63" spans="1:7" ht="18" customHeight="1">
      <c r="A63" s="159"/>
      <c r="B63" s="160"/>
      <c r="C63" s="160"/>
      <c r="D63" s="105"/>
      <c r="E63" s="159"/>
      <c r="F63" s="271"/>
      <c r="G63" s="436"/>
    </row>
    <row r="64" spans="1:7" ht="18" customHeight="1">
      <c r="A64" s="159"/>
      <c r="B64" s="160"/>
      <c r="C64" s="160"/>
      <c r="D64" s="105"/>
      <c r="E64" s="159"/>
      <c r="F64" s="271"/>
      <c r="G64" s="436"/>
    </row>
    <row r="65" spans="1:7" ht="18" customHeight="1">
      <c r="A65" s="159"/>
      <c r="B65" s="160"/>
      <c r="C65" s="160"/>
      <c r="D65" s="105"/>
      <c r="E65" s="108"/>
      <c r="F65" s="161"/>
      <c r="G65" s="110"/>
    </row>
    <row r="66" spans="1:7" ht="18" customHeight="1">
      <c r="A66" s="159"/>
      <c r="B66" s="160"/>
      <c r="C66" s="160"/>
      <c r="D66" s="105"/>
      <c r="E66" s="107" t="s">
        <v>169</v>
      </c>
      <c r="F66" s="163"/>
      <c r="G66" s="104"/>
    </row>
    <row r="67" spans="1:7" ht="18" customHeight="1">
      <c r="A67" s="159"/>
      <c r="B67" s="160"/>
      <c r="C67" s="160"/>
      <c r="D67" s="105"/>
      <c r="E67" s="159"/>
      <c r="F67" s="271"/>
      <c r="G67" s="436"/>
    </row>
    <row r="68" spans="1:7" ht="18" customHeight="1">
      <c r="A68" s="159"/>
      <c r="B68" s="160"/>
      <c r="C68" s="160"/>
      <c r="D68" s="105"/>
      <c r="E68" s="159"/>
      <c r="F68" s="271"/>
      <c r="G68" s="436"/>
    </row>
    <row r="69" spans="1:7" ht="18" customHeight="1">
      <c r="A69" s="159"/>
      <c r="B69" s="160"/>
      <c r="C69" s="160"/>
      <c r="D69" s="105"/>
      <c r="E69" s="159"/>
      <c r="F69" s="271"/>
      <c r="G69" s="436"/>
    </row>
    <row r="70" spans="1:7" ht="18" customHeight="1">
      <c r="A70" s="159"/>
      <c r="B70" s="160"/>
      <c r="C70" s="160"/>
      <c r="D70" s="105"/>
      <c r="E70" s="159"/>
      <c r="F70" s="271"/>
      <c r="G70" s="436"/>
    </row>
    <row r="71" spans="1:7" ht="18" customHeight="1">
      <c r="A71" s="159"/>
      <c r="B71" s="160"/>
      <c r="C71" s="160"/>
      <c r="D71" s="105"/>
      <c r="E71" s="159"/>
      <c r="F71" s="271"/>
      <c r="G71" s="436"/>
    </row>
    <row r="72" spans="1:7" ht="18" customHeight="1">
      <c r="A72" s="108"/>
      <c r="B72" s="161"/>
      <c r="C72" s="161"/>
      <c r="D72" s="110"/>
      <c r="E72" s="108"/>
      <c r="F72" s="161"/>
      <c r="G72" s="110"/>
    </row>
    <row r="73" spans="1:7" ht="18" customHeight="1">
      <c r="A73" s="107"/>
      <c r="B73" s="163"/>
      <c r="C73" s="163"/>
      <c r="D73" s="104"/>
      <c r="E73" s="107"/>
      <c r="F73" s="163"/>
      <c r="G73" s="104"/>
    </row>
    <row r="74" spans="1:7" ht="18" customHeight="1">
      <c r="A74" s="159"/>
      <c r="B74" s="160" t="s">
        <v>170</v>
      </c>
      <c r="C74" s="160"/>
      <c r="D74" s="105"/>
      <c r="E74" s="159" t="s">
        <v>171</v>
      </c>
      <c r="F74" s="160"/>
      <c r="G74" s="105"/>
    </row>
    <row r="75" spans="1:7" ht="18" customHeight="1">
      <c r="A75" s="159"/>
      <c r="B75" s="160"/>
      <c r="C75" s="160"/>
      <c r="D75" s="105"/>
      <c r="E75" s="159"/>
      <c r="F75" s="271"/>
      <c r="G75" s="436"/>
    </row>
    <row r="76" spans="1:7" ht="18" customHeight="1">
      <c r="A76" s="159"/>
      <c r="B76" s="160"/>
      <c r="C76" s="160"/>
      <c r="D76" s="105"/>
      <c r="E76" s="159"/>
      <c r="F76" s="271"/>
      <c r="G76" s="436"/>
    </row>
    <row r="77" spans="1:7" ht="18" customHeight="1">
      <c r="A77" s="159"/>
      <c r="B77" s="160"/>
      <c r="C77" s="160"/>
      <c r="D77" s="105"/>
      <c r="E77" s="159"/>
      <c r="F77" s="271"/>
      <c r="G77" s="436"/>
    </row>
    <row r="78" spans="1:7" ht="18" customHeight="1">
      <c r="A78" s="159"/>
      <c r="B78" s="160"/>
      <c r="C78" s="160"/>
      <c r="D78" s="105"/>
      <c r="E78" s="159"/>
      <c r="F78" s="271"/>
      <c r="G78" s="436"/>
    </row>
    <row r="79" spans="1:7" ht="18" customHeight="1">
      <c r="A79" s="159"/>
      <c r="B79" s="160"/>
      <c r="C79" s="160"/>
      <c r="D79" s="105"/>
      <c r="E79" s="159"/>
      <c r="F79" s="271"/>
      <c r="G79" s="436"/>
    </row>
    <row r="80" spans="1:7" ht="18" customHeight="1">
      <c r="A80" s="159"/>
      <c r="B80" s="160"/>
      <c r="C80" s="160"/>
      <c r="D80" s="105"/>
      <c r="E80" s="159"/>
      <c r="F80" s="271"/>
      <c r="G80" s="436"/>
    </row>
    <row r="81" spans="1:7" ht="18" customHeight="1">
      <c r="A81" s="159"/>
      <c r="B81" s="160"/>
      <c r="C81" s="160"/>
      <c r="D81" s="105"/>
      <c r="E81" s="159"/>
      <c r="F81" s="271"/>
      <c r="G81" s="436"/>
    </row>
    <row r="82" spans="1:7" ht="18" customHeight="1">
      <c r="A82" s="159"/>
      <c r="B82" s="160"/>
      <c r="C82" s="160"/>
      <c r="D82" s="105"/>
      <c r="E82" s="159"/>
      <c r="F82" s="271"/>
      <c r="G82" s="436"/>
    </row>
    <row r="83" spans="1:7" ht="18" customHeight="1">
      <c r="A83" s="159"/>
      <c r="B83" s="160"/>
      <c r="C83" s="160"/>
      <c r="D83" s="105"/>
      <c r="E83" s="159"/>
      <c r="F83" s="271"/>
      <c r="G83" s="436"/>
    </row>
    <row r="84" spans="1:7" ht="18" customHeight="1">
      <c r="A84" s="159"/>
      <c r="B84" s="160"/>
      <c r="C84" s="160"/>
      <c r="D84" s="105"/>
      <c r="E84" s="159"/>
      <c r="F84" s="271"/>
      <c r="G84" s="436"/>
    </row>
    <row r="85" spans="1:7" ht="18" customHeight="1">
      <c r="A85" s="108"/>
      <c r="B85" s="161"/>
      <c r="C85" s="161"/>
      <c r="D85" s="110"/>
      <c r="E85" s="108"/>
      <c r="F85" s="161"/>
      <c r="G85" s="110"/>
    </row>
  </sheetData>
  <sheetProtection algorithmName="SHA-512" hashValue="EFFUbKS/Ixd8VOPmJhUTmo5JJKhngwFYtbu3mrtwJBhdhgwctHY6vrzft1jVj+WPCp2C7v4agFQhF2AGoTj/7A==" saltValue="Ii4KwqtVHSM8m1PYDwKzag==" spinCount="100000" sheet="1" objects="1" scenarios="1"/>
  <protectedRanges>
    <protectedRange sqref="B33:C34 E33:F34 B38:G43 E48:E50 F52:G56 F60:G64 F67:G71 F75:G84" name="範囲2"/>
  </protectedRanges>
  <mergeCells count="27">
    <mergeCell ref="F52:G56"/>
    <mergeCell ref="E58:G59"/>
    <mergeCell ref="F60:G64"/>
    <mergeCell ref="F67:G71"/>
    <mergeCell ref="F75:G84"/>
    <mergeCell ref="B38:G43"/>
    <mergeCell ref="A23:C23"/>
    <mergeCell ref="C24:H24"/>
    <mergeCell ref="C25:H25"/>
    <mergeCell ref="C26:H26"/>
    <mergeCell ref="A29:H30"/>
    <mergeCell ref="B33:C34"/>
    <mergeCell ref="D33:D34"/>
    <mergeCell ref="E33:F34"/>
    <mergeCell ref="G33:H34"/>
    <mergeCell ref="C21:H21"/>
    <mergeCell ref="A3:H3"/>
    <mergeCell ref="A6:H7"/>
    <mergeCell ref="A11:C11"/>
    <mergeCell ref="C12:H12"/>
    <mergeCell ref="C13:H13"/>
    <mergeCell ref="C14:H14"/>
    <mergeCell ref="C15:H15"/>
    <mergeCell ref="C16:H16"/>
    <mergeCell ref="A18:C18"/>
    <mergeCell ref="C19:H19"/>
    <mergeCell ref="C20:H20"/>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4</xdr:col>
                    <xdr:colOff>123825</xdr:colOff>
                    <xdr:row>47</xdr:row>
                    <xdr:rowOff>0</xdr:rowOff>
                  </from>
                  <to>
                    <xdr:col>5</xdr:col>
                    <xdr:colOff>38100</xdr:colOff>
                    <xdr:row>48</xdr:row>
                    <xdr:rowOff>19050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123825</xdr:colOff>
                    <xdr:row>48</xdr:row>
                    <xdr:rowOff>0</xdr:rowOff>
                  </from>
                  <to>
                    <xdr:col>5</xdr:col>
                    <xdr:colOff>38100</xdr:colOff>
                    <xdr:row>49</xdr:row>
                    <xdr:rowOff>19050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4</xdr:col>
                    <xdr:colOff>123825</xdr:colOff>
                    <xdr:row>49</xdr:row>
                    <xdr:rowOff>0</xdr:rowOff>
                  </from>
                  <to>
                    <xdr:col>5</xdr:col>
                    <xdr:colOff>38100</xdr:colOff>
                    <xdr:row>50</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R30"/>
  <sheetViews>
    <sheetView showZeros="0" workbookViewId="0">
      <selection activeCell="C9" sqref="C9"/>
    </sheetView>
  </sheetViews>
  <sheetFormatPr defaultRowHeight="24" customHeight="1"/>
  <cols>
    <col min="1" max="1" width="17" style="36" customWidth="1"/>
    <col min="2" max="3" width="13.75" style="36" customWidth="1"/>
    <col min="4" max="5" width="10.875" style="192" customWidth="1"/>
    <col min="6" max="6" width="10.875" style="36" customWidth="1"/>
    <col min="7" max="7" width="28" style="36" customWidth="1"/>
    <col min="8" max="8" width="9" style="36"/>
    <col min="9" max="9" width="28.25" style="184" bestFit="1" customWidth="1"/>
    <col min="10" max="10" width="10.375" style="184" bestFit="1" customWidth="1"/>
    <col min="11" max="11" width="5.5" style="184" bestFit="1" customWidth="1"/>
    <col min="12" max="12" width="17.25" style="184" bestFit="1" customWidth="1"/>
    <col min="13" max="13" width="2.5" style="184" bestFit="1" customWidth="1"/>
    <col min="14" max="14" width="5.25" style="184" bestFit="1" customWidth="1"/>
    <col min="15" max="15" width="9" style="184" bestFit="1" customWidth="1"/>
    <col min="16" max="16" width="8.125" style="184" bestFit="1" customWidth="1"/>
    <col min="17" max="18" width="9" style="186"/>
    <col min="19" max="16384" width="9" style="36"/>
  </cols>
  <sheetData>
    <row r="1" spans="1:16" ht="24" customHeight="1">
      <c r="A1" s="55" t="s">
        <v>21</v>
      </c>
      <c r="D1" s="194" t="s">
        <v>31</v>
      </c>
      <c r="E1" s="384">
        <f>'6．収支予算書'!E1</f>
        <v>0</v>
      </c>
      <c r="F1" s="384"/>
      <c r="I1" s="184" t="s">
        <v>309</v>
      </c>
      <c r="J1" s="185">
        <f>B30</f>
        <v>0</v>
      </c>
    </row>
    <row r="2" spans="1:16" ht="24" customHeight="1">
      <c r="O2" s="187" t="s">
        <v>193</v>
      </c>
      <c r="P2" s="187" t="s">
        <v>194</v>
      </c>
    </row>
    <row r="3" spans="1:16" ht="24" customHeight="1">
      <c r="A3" s="443" t="s">
        <v>325</v>
      </c>
      <c r="B3" s="443"/>
      <c r="C3" s="443"/>
      <c r="D3" s="443"/>
      <c r="E3" s="443"/>
      <c r="F3" s="443"/>
      <c r="I3" s="184" t="s">
        <v>302</v>
      </c>
      <c r="J3" s="184" t="str">
        <f>IF(B8+B9&gt;B30,"上回る","上回らない")</f>
        <v>上回らない</v>
      </c>
      <c r="L3" s="188" t="s">
        <v>189</v>
      </c>
      <c r="M3" s="188" t="str">
        <f>IF('3．事業計画書'!$E$11=1,1,"")</f>
        <v/>
      </c>
      <c r="N3" s="188" t="s">
        <v>190</v>
      </c>
      <c r="O3" s="189" t="str">
        <f>IF(M3=1,ROUNDDOWN(J1*0.9,-3),"")</f>
        <v/>
      </c>
      <c r="P3" s="189" t="str">
        <f>IF(M3=1,800000,"")</f>
        <v/>
      </c>
    </row>
    <row r="4" spans="1:16" ht="24" customHeight="1">
      <c r="A4" s="351" t="s">
        <v>13</v>
      </c>
      <c r="B4" s="351"/>
      <c r="L4" s="188"/>
      <c r="M4" s="188" t="str">
        <f>IF('3．事業計画書'!$E$11=2,2,"")</f>
        <v/>
      </c>
      <c r="N4" s="188" t="s">
        <v>190</v>
      </c>
      <c r="O4" s="189" t="str">
        <f>IF(M4=2,ROUNDDOWN($J$1*0.8,-3),"")</f>
        <v/>
      </c>
      <c r="P4" s="189" t="str">
        <f>IF(M4=2,700000,"")</f>
        <v/>
      </c>
    </row>
    <row r="5" spans="1:16" ht="24" customHeight="1">
      <c r="A5" s="385" t="s">
        <v>23</v>
      </c>
      <c r="B5" s="387" t="s">
        <v>29</v>
      </c>
      <c r="C5" s="387" t="s">
        <v>22</v>
      </c>
      <c r="D5" s="344" t="s">
        <v>14</v>
      </c>
      <c r="E5" s="386"/>
      <c r="F5" s="385" t="s">
        <v>26</v>
      </c>
      <c r="I5" s="184" t="s">
        <v>304</v>
      </c>
      <c r="J5" s="184">
        <f>IF(P8+B9&gt;B30,J1-B9,J1)</f>
        <v>0</v>
      </c>
      <c r="L5" s="188"/>
      <c r="M5" s="188" t="str">
        <f>IF('3．事業計画書'!$E$11=3,3,"")</f>
        <v/>
      </c>
      <c r="N5" s="188" t="s">
        <v>190</v>
      </c>
      <c r="O5" s="189" t="str">
        <f>IF(M5=3,ROUNDDOWN(J1*0.7,-3),"")</f>
        <v/>
      </c>
      <c r="P5" s="189" t="str">
        <f>IF(M5=3,600000,"")</f>
        <v/>
      </c>
    </row>
    <row r="6" spans="1:16" ht="24" customHeight="1">
      <c r="A6" s="385"/>
      <c r="B6" s="388"/>
      <c r="C6" s="388"/>
      <c r="D6" s="77" t="s">
        <v>15</v>
      </c>
      <c r="E6" s="77" t="s">
        <v>16</v>
      </c>
      <c r="F6" s="385"/>
      <c r="L6" s="184" t="s">
        <v>191</v>
      </c>
      <c r="M6" s="188">
        <f>'3．事業計画書'!E18</f>
        <v>0</v>
      </c>
      <c r="N6" s="188" t="s">
        <v>190</v>
      </c>
      <c r="O6" s="189" t="str">
        <f>IF(M6&gt;=1,ROUNDDOWN(J1*0.9,-3),"")</f>
        <v/>
      </c>
      <c r="P6" s="189" t="str">
        <f>IF('3．事業計画書'!E18&gt;=1,800000,"")</f>
        <v/>
      </c>
    </row>
    <row r="7" spans="1:16" ht="24" customHeight="1">
      <c r="A7" s="37" t="s">
        <v>17</v>
      </c>
      <c r="B7" s="38">
        <f>B30-B8-B9</f>
        <v>0</v>
      </c>
      <c r="C7" s="38">
        <f>'6．収支予算書'!C7</f>
        <v>0</v>
      </c>
      <c r="D7" s="193">
        <f>B7-C7</f>
        <v>0</v>
      </c>
      <c r="E7" s="193">
        <f>C7-B7</f>
        <v>0</v>
      </c>
      <c r="F7" s="26"/>
      <c r="L7" s="184" t="s">
        <v>192</v>
      </c>
      <c r="M7" s="188">
        <f>'3．事業計画書'!E23</f>
        <v>0</v>
      </c>
      <c r="N7" s="188" t="s">
        <v>190</v>
      </c>
      <c r="O7" s="189" t="str">
        <f>IF(M7=0,"",ROUNDDOWN(J1*0.5,-3))</f>
        <v/>
      </c>
      <c r="P7" s="189" t="str">
        <f>IF(M7=0,"",300000)</f>
        <v/>
      </c>
    </row>
    <row r="8" spans="1:16" ht="24" customHeight="1">
      <c r="A8" s="37" t="s">
        <v>18</v>
      </c>
      <c r="B8" s="38">
        <f>J9</f>
        <v>0</v>
      </c>
      <c r="C8" s="38">
        <f>'6．収支予算書'!C8</f>
        <v>0</v>
      </c>
      <c r="D8" s="193">
        <f t="shared" ref="D8:D10" si="0">B8-C8</f>
        <v>0</v>
      </c>
      <c r="E8" s="193">
        <f t="shared" ref="E8:E10" si="1">C8-B8</f>
        <v>0</v>
      </c>
      <c r="F8" s="26"/>
      <c r="L8" s="184" t="s">
        <v>310</v>
      </c>
      <c r="O8" s="190"/>
      <c r="P8" s="190">
        <f>MIN(O3:O7,P3:P7)</f>
        <v>0</v>
      </c>
    </row>
    <row r="9" spans="1:16" ht="24" customHeight="1">
      <c r="A9" s="37" t="s">
        <v>28</v>
      </c>
      <c r="B9" s="25"/>
      <c r="C9" s="38">
        <f>'6．収支予算書'!B9</f>
        <v>0</v>
      </c>
      <c r="D9" s="193">
        <f t="shared" si="0"/>
        <v>0</v>
      </c>
      <c r="E9" s="193">
        <f t="shared" si="1"/>
        <v>0</v>
      </c>
      <c r="F9" s="26"/>
      <c r="I9" s="184" t="s">
        <v>303</v>
      </c>
      <c r="J9" s="190">
        <f>MIN(P8,P15)</f>
        <v>0</v>
      </c>
    </row>
    <row r="10" spans="1:16" ht="24" customHeight="1">
      <c r="A10" s="37" t="s">
        <v>19</v>
      </c>
      <c r="B10" s="38">
        <f>SUM(B7:B9)</f>
        <v>0</v>
      </c>
      <c r="C10" s="38">
        <f>SUM(C7:C9)</f>
        <v>0</v>
      </c>
      <c r="D10" s="193">
        <f t="shared" si="0"/>
        <v>0</v>
      </c>
      <c r="E10" s="193">
        <f t="shared" si="1"/>
        <v>0</v>
      </c>
      <c r="F10" s="39"/>
      <c r="L10" s="188" t="s">
        <v>189</v>
      </c>
      <c r="M10" s="188" t="str">
        <f>IF('3．事業計画書'!$E$11=1,1,"")</f>
        <v/>
      </c>
      <c r="N10" s="188" t="s">
        <v>190</v>
      </c>
      <c r="O10" s="189" t="str">
        <f>IF(M10=1,ROUNDDOWN(J5*0.9,-3),"")</f>
        <v/>
      </c>
      <c r="P10" s="189" t="str">
        <f>IF(M10=1,800000,"")</f>
        <v/>
      </c>
    </row>
    <row r="11" spans="1:16" ht="24" customHeight="1">
      <c r="A11" s="40"/>
      <c r="B11" s="128"/>
      <c r="L11" s="188"/>
      <c r="M11" s="188" t="str">
        <f>IF('3．事業計画書'!$E$11=2,2,"")</f>
        <v/>
      </c>
      <c r="N11" s="188" t="s">
        <v>190</v>
      </c>
      <c r="O11" s="189" t="str">
        <f>IF(M11=2,ROUNDDOWN($J$5*0.8,-3),"")</f>
        <v/>
      </c>
      <c r="P11" s="189" t="str">
        <f>IF(M11=2,700000,"")</f>
        <v/>
      </c>
    </row>
    <row r="12" spans="1:16" ht="24" customHeight="1">
      <c r="A12" s="351" t="s">
        <v>20</v>
      </c>
      <c r="B12" s="351"/>
      <c r="L12" s="188"/>
      <c r="M12" s="188" t="str">
        <f>IF('3．事業計画書'!$E$11=3,3,"")</f>
        <v/>
      </c>
      <c r="N12" s="188" t="s">
        <v>190</v>
      </c>
      <c r="O12" s="189" t="str">
        <f>IF(M12=3,ROUNDDOWN(J5*0.7,-3),"")</f>
        <v/>
      </c>
      <c r="P12" s="189" t="str">
        <f>IF(M12=3,600000,"")</f>
        <v/>
      </c>
    </row>
    <row r="13" spans="1:16" ht="24" customHeight="1">
      <c r="A13" s="385" t="s">
        <v>23</v>
      </c>
      <c r="B13" s="387" t="s">
        <v>29</v>
      </c>
      <c r="C13" s="387" t="s">
        <v>30</v>
      </c>
      <c r="D13" s="344" t="s">
        <v>14</v>
      </c>
      <c r="E13" s="386"/>
      <c r="F13" s="385" t="s">
        <v>27</v>
      </c>
      <c r="L13" s="184" t="s">
        <v>191</v>
      </c>
      <c r="M13" s="188">
        <f>'3．事業計画書'!E25</f>
        <v>0</v>
      </c>
      <c r="N13" s="188" t="s">
        <v>190</v>
      </c>
      <c r="O13" s="189" t="str">
        <f>IF(M13&gt;=1,ROUNDDOWN(J8*0.9,-3),"")</f>
        <v/>
      </c>
      <c r="P13" s="189" t="str">
        <f>IF(M13=0,"",800000)</f>
        <v/>
      </c>
    </row>
    <row r="14" spans="1:16" ht="24" customHeight="1">
      <c r="A14" s="385"/>
      <c r="B14" s="388"/>
      <c r="C14" s="388"/>
      <c r="D14" s="77" t="s">
        <v>15</v>
      </c>
      <c r="E14" s="77" t="s">
        <v>16</v>
      </c>
      <c r="F14" s="385"/>
      <c r="L14" s="184" t="s">
        <v>192</v>
      </c>
      <c r="M14" s="188">
        <f>'3．事業計画書'!E30</f>
        <v>0</v>
      </c>
      <c r="N14" s="188" t="s">
        <v>190</v>
      </c>
      <c r="O14" s="189" t="str">
        <f>IF(M14=0,"",ROUNDDOWN(J8*0.5,-3))</f>
        <v/>
      </c>
      <c r="P14" s="189" t="str">
        <f>IF(M14=0,"",300000)</f>
        <v/>
      </c>
    </row>
    <row r="15" spans="1:16" ht="24" customHeight="1">
      <c r="A15" s="41">
        <f>'6．収支予算書'!A15</f>
        <v>0</v>
      </c>
      <c r="B15" s="38">
        <f>予算総括表!E2</f>
        <v>0</v>
      </c>
      <c r="C15" s="38">
        <f>'6．収支予算書'!B15</f>
        <v>0</v>
      </c>
      <c r="D15" s="193">
        <f>B15-C15</f>
        <v>0</v>
      </c>
      <c r="E15" s="193">
        <f>C15-B15</f>
        <v>0</v>
      </c>
      <c r="F15" s="26"/>
      <c r="G15" s="183" t="str">
        <f>IF(B15&gt;I15,"エラー（補助金額の1/3超）","")</f>
        <v/>
      </c>
      <c r="I15" s="186" t="str">
        <f>IF(OR(A15=$L$17,A15=$L$18),$B$8*0.3,"")</f>
        <v/>
      </c>
      <c r="L15" s="184" t="s">
        <v>310</v>
      </c>
      <c r="O15" s="190"/>
      <c r="P15" s="190">
        <f>MIN(O10:O14,P10:P14)</f>
        <v>0</v>
      </c>
    </row>
    <row r="16" spans="1:16" ht="24" customHeight="1">
      <c r="A16" s="41">
        <f>'6．収支予算書'!A16</f>
        <v>0</v>
      </c>
      <c r="B16" s="38">
        <f>予算総括表!E3</f>
        <v>0</v>
      </c>
      <c r="C16" s="38">
        <f>'6．収支予算書'!B16</f>
        <v>0</v>
      </c>
      <c r="D16" s="193">
        <f t="shared" ref="D16:D29" si="2">B16-C16</f>
        <v>0</v>
      </c>
      <c r="E16" s="193">
        <f t="shared" ref="E16:E29" si="3">C16-B16</f>
        <v>0</v>
      </c>
      <c r="F16" s="26"/>
      <c r="G16" s="183" t="str">
        <f t="shared" ref="G16:G29" si="4">IF(B16&gt;I16,"エラー（補助金額の1/3超）","")</f>
        <v/>
      </c>
      <c r="I16" s="186" t="str">
        <f t="shared" ref="I16:I29" si="5">IF(OR(A16=$L$17,A16=$L$18),$B$8*0.3,"")</f>
        <v/>
      </c>
    </row>
    <row r="17" spans="1:12" ht="24" customHeight="1">
      <c r="A17" s="41">
        <f>'6．収支予算書'!A17</f>
        <v>0</v>
      </c>
      <c r="B17" s="38">
        <f>予算総括表!E4</f>
        <v>0</v>
      </c>
      <c r="C17" s="38">
        <f>'6．収支予算書'!B17</f>
        <v>0</v>
      </c>
      <c r="D17" s="193">
        <f t="shared" si="2"/>
        <v>0</v>
      </c>
      <c r="E17" s="193">
        <f t="shared" si="3"/>
        <v>0</v>
      </c>
      <c r="F17" s="26"/>
      <c r="G17" s="183" t="str">
        <f t="shared" si="4"/>
        <v/>
      </c>
      <c r="I17" s="186" t="str">
        <f t="shared" si="5"/>
        <v/>
      </c>
      <c r="L17" s="191" t="s">
        <v>217</v>
      </c>
    </row>
    <row r="18" spans="1:12" ht="24" customHeight="1">
      <c r="A18" s="41">
        <f>'6．収支予算書'!A18</f>
        <v>0</v>
      </c>
      <c r="B18" s="38">
        <f>予算総括表!E5</f>
        <v>0</v>
      </c>
      <c r="C18" s="38">
        <f>'6．収支予算書'!B18</f>
        <v>0</v>
      </c>
      <c r="D18" s="193">
        <f t="shared" si="2"/>
        <v>0</v>
      </c>
      <c r="E18" s="193">
        <f t="shared" si="3"/>
        <v>0</v>
      </c>
      <c r="F18" s="26"/>
      <c r="G18" s="183" t="str">
        <f t="shared" si="4"/>
        <v/>
      </c>
      <c r="I18" s="186" t="str">
        <f t="shared" si="5"/>
        <v/>
      </c>
      <c r="L18" s="191" t="s">
        <v>218</v>
      </c>
    </row>
    <row r="19" spans="1:12" ht="24" customHeight="1">
      <c r="A19" s="41">
        <f>'6．収支予算書'!A19</f>
        <v>0</v>
      </c>
      <c r="B19" s="38">
        <f>予算総括表!E6</f>
        <v>0</v>
      </c>
      <c r="C19" s="38">
        <f>'6．収支予算書'!B19</f>
        <v>0</v>
      </c>
      <c r="D19" s="193">
        <f t="shared" si="2"/>
        <v>0</v>
      </c>
      <c r="E19" s="193">
        <f t="shared" si="3"/>
        <v>0</v>
      </c>
      <c r="F19" s="26"/>
      <c r="G19" s="183" t="str">
        <f t="shared" si="4"/>
        <v/>
      </c>
      <c r="I19" s="186" t="str">
        <f t="shared" si="5"/>
        <v/>
      </c>
    </row>
    <row r="20" spans="1:12" ht="24" customHeight="1">
      <c r="A20" s="41">
        <f>'6．収支予算書'!A20</f>
        <v>0</v>
      </c>
      <c r="B20" s="38">
        <f>予算総括表!E7</f>
        <v>0</v>
      </c>
      <c r="C20" s="38">
        <f>'6．収支予算書'!B20</f>
        <v>0</v>
      </c>
      <c r="D20" s="193">
        <f t="shared" si="2"/>
        <v>0</v>
      </c>
      <c r="E20" s="193">
        <f t="shared" si="3"/>
        <v>0</v>
      </c>
      <c r="F20" s="26"/>
      <c r="G20" s="183" t="str">
        <f t="shared" si="4"/>
        <v/>
      </c>
      <c r="I20" s="186" t="str">
        <f>IF(OR(A20=$L$17,A20=$L$18),$B$8*0.3,"")</f>
        <v/>
      </c>
    </row>
    <row r="21" spans="1:12" ht="24" customHeight="1">
      <c r="A21" s="41">
        <f>'6．収支予算書'!A21</f>
        <v>0</v>
      </c>
      <c r="B21" s="38">
        <f>予算総括表!E8</f>
        <v>0</v>
      </c>
      <c r="C21" s="38">
        <f>'6．収支予算書'!B21</f>
        <v>0</v>
      </c>
      <c r="D21" s="193">
        <f t="shared" si="2"/>
        <v>0</v>
      </c>
      <c r="E21" s="193">
        <f t="shared" si="3"/>
        <v>0</v>
      </c>
      <c r="F21" s="26"/>
      <c r="G21" s="183" t="str">
        <f t="shared" si="4"/>
        <v/>
      </c>
      <c r="I21" s="186" t="str">
        <f t="shared" si="5"/>
        <v/>
      </c>
    </row>
    <row r="22" spans="1:12" ht="24" customHeight="1">
      <c r="A22" s="41">
        <f>'6．収支予算書'!A22</f>
        <v>0</v>
      </c>
      <c r="B22" s="38">
        <f>予算総括表!E9</f>
        <v>0</v>
      </c>
      <c r="C22" s="38">
        <f>'6．収支予算書'!B22</f>
        <v>0</v>
      </c>
      <c r="D22" s="193">
        <f t="shared" si="2"/>
        <v>0</v>
      </c>
      <c r="E22" s="193">
        <f t="shared" si="3"/>
        <v>0</v>
      </c>
      <c r="F22" s="26"/>
      <c r="G22" s="183" t="str">
        <f t="shared" si="4"/>
        <v/>
      </c>
      <c r="I22" s="186" t="str">
        <f t="shared" si="5"/>
        <v/>
      </c>
    </row>
    <row r="23" spans="1:12" ht="24" customHeight="1">
      <c r="A23" s="41">
        <f>'6．収支予算書'!A23</f>
        <v>0</v>
      </c>
      <c r="B23" s="38">
        <f>予算総括表!E10</f>
        <v>0</v>
      </c>
      <c r="C23" s="38">
        <f>'6．収支予算書'!B23</f>
        <v>0</v>
      </c>
      <c r="D23" s="193">
        <f t="shared" si="2"/>
        <v>0</v>
      </c>
      <c r="E23" s="193">
        <f t="shared" si="3"/>
        <v>0</v>
      </c>
      <c r="F23" s="26"/>
      <c r="G23" s="183" t="str">
        <f t="shared" si="4"/>
        <v/>
      </c>
      <c r="I23" s="186" t="str">
        <f t="shared" si="5"/>
        <v/>
      </c>
    </row>
    <row r="24" spans="1:12" ht="24" customHeight="1">
      <c r="A24" s="41">
        <f>'6．収支予算書'!A24</f>
        <v>0</v>
      </c>
      <c r="B24" s="38">
        <f>予算総括表!E11</f>
        <v>0</v>
      </c>
      <c r="C24" s="38">
        <f>'6．収支予算書'!B24</f>
        <v>0</v>
      </c>
      <c r="D24" s="193">
        <f t="shared" si="2"/>
        <v>0</v>
      </c>
      <c r="E24" s="193">
        <f t="shared" si="3"/>
        <v>0</v>
      </c>
      <c r="F24" s="26"/>
      <c r="G24" s="183" t="str">
        <f t="shared" si="4"/>
        <v/>
      </c>
      <c r="I24" s="186" t="str">
        <f t="shared" si="5"/>
        <v/>
      </c>
    </row>
    <row r="25" spans="1:12" ht="24" customHeight="1">
      <c r="A25" s="41">
        <f>'6．収支予算書'!A25</f>
        <v>0</v>
      </c>
      <c r="B25" s="38">
        <f>予算総括表!E12</f>
        <v>0</v>
      </c>
      <c r="C25" s="38">
        <f>'6．収支予算書'!B25</f>
        <v>0</v>
      </c>
      <c r="D25" s="193">
        <f t="shared" si="2"/>
        <v>0</v>
      </c>
      <c r="E25" s="193">
        <f t="shared" si="3"/>
        <v>0</v>
      </c>
      <c r="F25" s="26"/>
      <c r="G25" s="183" t="str">
        <f t="shared" si="4"/>
        <v/>
      </c>
      <c r="I25" s="186" t="str">
        <f t="shared" si="5"/>
        <v/>
      </c>
    </row>
    <row r="26" spans="1:12" ht="24" customHeight="1">
      <c r="A26" s="41">
        <f>'6．収支予算書'!A26</f>
        <v>0</v>
      </c>
      <c r="B26" s="38">
        <f>予算総括表!E13</f>
        <v>0</v>
      </c>
      <c r="C26" s="38">
        <f>'6．収支予算書'!B26</f>
        <v>0</v>
      </c>
      <c r="D26" s="193">
        <f t="shared" si="2"/>
        <v>0</v>
      </c>
      <c r="E26" s="193">
        <f t="shared" si="3"/>
        <v>0</v>
      </c>
      <c r="F26" s="26"/>
      <c r="G26" s="183" t="str">
        <f t="shared" si="4"/>
        <v/>
      </c>
      <c r="I26" s="186" t="str">
        <f t="shared" si="5"/>
        <v/>
      </c>
    </row>
    <row r="27" spans="1:12" ht="24" customHeight="1">
      <c r="A27" s="41">
        <f>'6．収支予算書'!A27</f>
        <v>0</v>
      </c>
      <c r="B27" s="38">
        <f>予算総括表!E14</f>
        <v>0</v>
      </c>
      <c r="C27" s="38">
        <f>'6．収支予算書'!B27</f>
        <v>0</v>
      </c>
      <c r="D27" s="193">
        <f t="shared" si="2"/>
        <v>0</v>
      </c>
      <c r="E27" s="193">
        <f t="shared" si="3"/>
        <v>0</v>
      </c>
      <c r="F27" s="26"/>
      <c r="G27" s="183" t="str">
        <f t="shared" si="4"/>
        <v/>
      </c>
      <c r="I27" s="186" t="str">
        <f t="shared" si="5"/>
        <v/>
      </c>
    </row>
    <row r="28" spans="1:12" ht="24" customHeight="1">
      <c r="A28" s="41">
        <f>'6．収支予算書'!A28</f>
        <v>0</v>
      </c>
      <c r="B28" s="38">
        <f>予算総括表!E15</f>
        <v>0</v>
      </c>
      <c r="C28" s="38">
        <f>'6．収支予算書'!B28</f>
        <v>0</v>
      </c>
      <c r="D28" s="193">
        <f t="shared" si="2"/>
        <v>0</v>
      </c>
      <c r="E28" s="193">
        <f t="shared" si="3"/>
        <v>0</v>
      </c>
      <c r="F28" s="26"/>
      <c r="G28" s="183" t="str">
        <f t="shared" si="4"/>
        <v/>
      </c>
      <c r="I28" s="186" t="str">
        <f t="shared" si="5"/>
        <v/>
      </c>
    </row>
    <row r="29" spans="1:12" ht="24" customHeight="1">
      <c r="A29" s="41">
        <f>'6．収支予算書'!A29</f>
        <v>0</v>
      </c>
      <c r="B29" s="38">
        <f>予算総括表!E16</f>
        <v>0</v>
      </c>
      <c r="C29" s="38">
        <f>'6．収支予算書'!B29</f>
        <v>0</v>
      </c>
      <c r="D29" s="193">
        <f t="shared" si="2"/>
        <v>0</v>
      </c>
      <c r="E29" s="193">
        <f t="shared" si="3"/>
        <v>0</v>
      </c>
      <c r="F29" s="26"/>
      <c r="G29" s="183" t="str">
        <f t="shared" si="4"/>
        <v/>
      </c>
      <c r="I29" s="186" t="str">
        <f t="shared" si="5"/>
        <v/>
      </c>
    </row>
    <row r="30" spans="1:12" ht="24" customHeight="1">
      <c r="A30" s="37" t="s">
        <v>19</v>
      </c>
      <c r="B30" s="38">
        <f>SUM(B15:B29)</f>
        <v>0</v>
      </c>
      <c r="C30" s="38">
        <f>SUM(C15:C29)</f>
        <v>0</v>
      </c>
      <c r="D30" s="193">
        <f t="shared" ref="D30" si="6">B30-C30</f>
        <v>0</v>
      </c>
      <c r="E30" s="193">
        <f t="shared" ref="E30" si="7">C30-B30</f>
        <v>0</v>
      </c>
      <c r="F30" s="39"/>
    </row>
  </sheetData>
  <sheetProtection algorithmName="SHA-512" hashValue="u8K1lZ/nVFOWp//zXuGZO9zJWpezZgJHovDM1M/CPK0CiDjf/1C4Rhy9E5R7/es7n+B41jkc5BrVdS55bMiVSQ==" saltValue="sVYo/SoFTlnbkNoeccBO7Q==" spinCount="100000" sheet="1" objects="1" scenarios="1"/>
  <protectedRanges>
    <protectedRange sqref="B9 F7:F9 F15:F29" name="範囲1"/>
  </protectedRanges>
  <mergeCells count="14">
    <mergeCell ref="E1:F1"/>
    <mergeCell ref="F13:F14"/>
    <mergeCell ref="A3:F3"/>
    <mergeCell ref="A4:B4"/>
    <mergeCell ref="A5:A6"/>
    <mergeCell ref="B5:B6"/>
    <mergeCell ref="C5:C6"/>
    <mergeCell ref="D5:E5"/>
    <mergeCell ref="F5:F6"/>
    <mergeCell ref="A12:B12"/>
    <mergeCell ref="A13:A14"/>
    <mergeCell ref="B13:B14"/>
    <mergeCell ref="C13:C14"/>
    <mergeCell ref="D13:E13"/>
  </mergeCells>
  <phoneticPr fontId="3"/>
  <printOptions horizontalCentered="1"/>
  <pageMargins left="0.70866141732283472" right="0.70866141732283472" top="0.59055118110236227" bottom="0.39370078740157483" header="0.31496062992125984" footer="0.31496062992125984"/>
  <pageSetup paperSize="9" scale="115" orientation="portrait" blackAndWhite="1"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FFFF00"/>
  </sheetPr>
  <dimension ref="A1:AH33"/>
  <sheetViews>
    <sheetView showZeros="0" workbookViewId="0">
      <selection activeCell="W10" sqref="W10"/>
    </sheetView>
  </sheetViews>
  <sheetFormatPr defaultColWidth="2.625" defaultRowHeight="21.75" customHeight="1"/>
  <cols>
    <col min="1" max="16384" width="2.625" style="57"/>
  </cols>
  <sheetData>
    <row r="1" spans="1:33" ht="21.75" customHeight="1">
      <c r="B1" s="82" t="s">
        <v>172</v>
      </c>
    </row>
    <row r="2" spans="1:33" ht="21.75" customHeight="1">
      <c r="A2" s="68"/>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71"/>
    </row>
    <row r="3" spans="1:33" ht="21.75" customHeight="1">
      <c r="A3" s="83"/>
      <c r="B3" s="447" t="s">
        <v>173</v>
      </c>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64"/>
    </row>
    <row r="4" spans="1:33" ht="21.75" customHeight="1">
      <c r="A4" s="83"/>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64"/>
    </row>
    <row r="5" spans="1:33" ht="21.75" customHeight="1">
      <c r="A5" s="83"/>
      <c r="B5" s="84"/>
      <c r="C5" s="444"/>
      <c r="D5" s="444"/>
      <c r="E5" s="444"/>
      <c r="F5" s="444"/>
      <c r="G5" s="444"/>
      <c r="H5" s="444"/>
      <c r="I5" s="444"/>
      <c r="J5" s="444"/>
      <c r="K5" s="447" t="s">
        <v>292</v>
      </c>
      <c r="L5" s="447"/>
      <c r="M5" s="447"/>
      <c r="N5" s="447"/>
      <c r="O5" s="447"/>
      <c r="P5" s="446"/>
      <c r="Q5" s="446"/>
      <c r="R5" s="447" t="s">
        <v>175</v>
      </c>
      <c r="S5" s="447"/>
      <c r="T5" s="447"/>
      <c r="U5" s="447"/>
      <c r="V5" s="447"/>
      <c r="W5" s="447"/>
      <c r="X5" s="447"/>
      <c r="Y5" s="447"/>
      <c r="Z5" s="447"/>
      <c r="AA5" s="447"/>
      <c r="AB5" s="447">
        <f>'7．計画承認申請書'!B15</f>
        <v>0</v>
      </c>
      <c r="AC5" s="447"/>
      <c r="AD5" s="447"/>
      <c r="AE5" s="84" t="s">
        <v>174</v>
      </c>
      <c r="AF5" s="84"/>
      <c r="AG5" s="64"/>
    </row>
    <row r="6" spans="1:33" ht="21.75" customHeight="1">
      <c r="A6" s="83"/>
      <c r="B6" s="84" t="s">
        <v>176</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64"/>
    </row>
    <row r="7" spans="1:33" ht="21.75" customHeight="1">
      <c r="A7" s="83"/>
      <c r="B7" s="84" t="s">
        <v>177</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64"/>
    </row>
    <row r="8" spans="1:33" ht="21.75" customHeight="1">
      <c r="A8" s="83"/>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64"/>
    </row>
    <row r="9" spans="1:33" ht="21.75" customHeight="1">
      <c r="A9" s="83"/>
      <c r="B9" s="447" t="s">
        <v>39</v>
      </c>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64"/>
    </row>
    <row r="10" spans="1:33" ht="21.75" customHeight="1">
      <c r="A10" s="83"/>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64"/>
    </row>
    <row r="11" spans="1:33" ht="21.75" customHeight="1">
      <c r="A11" s="83"/>
      <c r="B11" s="84"/>
      <c r="C11" s="84"/>
      <c r="D11" s="84"/>
      <c r="E11" s="84"/>
      <c r="F11" s="84"/>
      <c r="G11" s="84"/>
      <c r="H11" s="84"/>
      <c r="I11" s="67"/>
      <c r="J11" s="67" t="s">
        <v>179</v>
      </c>
      <c r="K11" s="67"/>
      <c r="L11" s="67"/>
      <c r="M11" s="67" t="s">
        <v>178</v>
      </c>
      <c r="N11" s="470">
        <f>'１２．精算書'!B8</f>
        <v>0</v>
      </c>
      <c r="O11" s="470"/>
      <c r="P11" s="470"/>
      <c r="Q11" s="470"/>
      <c r="R11" s="470"/>
      <c r="S11" s="470"/>
      <c r="T11" s="470"/>
      <c r="U11" s="67" t="s">
        <v>180</v>
      </c>
      <c r="V11" s="67"/>
      <c r="W11" s="84"/>
      <c r="X11" s="84"/>
      <c r="Y11" s="84"/>
      <c r="Z11" s="84"/>
      <c r="AA11" s="84"/>
      <c r="AB11" s="84"/>
      <c r="AC11" s="84"/>
      <c r="AD11" s="84"/>
      <c r="AE11" s="84"/>
      <c r="AF11" s="84"/>
      <c r="AG11" s="64"/>
    </row>
    <row r="12" spans="1:33" ht="21.75" customHeight="1">
      <c r="A12" s="83"/>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64"/>
    </row>
    <row r="13" spans="1:33" ht="21.75" customHeight="1">
      <c r="A13" s="83"/>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64"/>
    </row>
    <row r="14" spans="1:33" ht="21.75" customHeight="1">
      <c r="A14" s="83"/>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64"/>
    </row>
    <row r="15" spans="1:33" ht="21.75" customHeight="1">
      <c r="A15" s="83"/>
      <c r="B15" s="84"/>
      <c r="C15" s="84"/>
      <c r="D15" s="84"/>
      <c r="E15" s="84"/>
      <c r="F15" s="84"/>
      <c r="G15" s="84"/>
      <c r="H15" s="84"/>
      <c r="I15" s="84"/>
      <c r="J15" s="84"/>
      <c r="K15" s="84"/>
      <c r="L15" s="84"/>
      <c r="M15" s="84"/>
      <c r="N15" s="84"/>
      <c r="O15" s="84"/>
      <c r="P15" s="84"/>
      <c r="Q15" s="84"/>
      <c r="R15" s="461" t="s">
        <v>181</v>
      </c>
      <c r="S15" s="461"/>
      <c r="T15" s="461"/>
      <c r="U15" s="461"/>
      <c r="V15" s="461"/>
      <c r="W15" s="461"/>
      <c r="X15" s="461"/>
      <c r="Y15" s="462"/>
      <c r="Z15" s="462"/>
      <c r="AA15" s="462"/>
      <c r="AB15" s="462"/>
      <c r="AC15" s="462"/>
      <c r="AD15" s="462"/>
      <c r="AE15" s="462"/>
      <c r="AF15" s="462"/>
      <c r="AG15" s="64"/>
    </row>
    <row r="16" spans="1:33" ht="21.75" customHeight="1">
      <c r="A16" s="83"/>
      <c r="B16" s="84"/>
      <c r="C16" s="84"/>
      <c r="D16" s="84"/>
      <c r="E16" s="84"/>
      <c r="F16" s="84"/>
      <c r="G16" s="84"/>
      <c r="H16" s="84"/>
      <c r="I16" s="84"/>
      <c r="J16" s="84"/>
      <c r="K16" s="84"/>
      <c r="L16" s="84"/>
      <c r="M16" s="84"/>
      <c r="N16" s="84"/>
      <c r="O16" s="84"/>
      <c r="P16" s="84"/>
      <c r="Q16" s="84"/>
      <c r="R16" s="461" t="s">
        <v>182</v>
      </c>
      <c r="S16" s="461"/>
      <c r="T16" s="461"/>
      <c r="U16" s="461"/>
      <c r="V16" s="461"/>
      <c r="W16" s="461"/>
      <c r="X16" s="461"/>
      <c r="Y16" s="462"/>
      <c r="Z16" s="462"/>
      <c r="AA16" s="462"/>
      <c r="AB16" s="462"/>
      <c r="AC16" s="462"/>
      <c r="AD16" s="462"/>
      <c r="AE16" s="462"/>
      <c r="AF16" s="462"/>
      <c r="AG16" s="64"/>
    </row>
    <row r="17" spans="1:34" ht="21.75" customHeight="1">
      <c r="A17" s="83"/>
      <c r="B17" s="84"/>
      <c r="C17" s="84"/>
      <c r="D17" s="84"/>
      <c r="E17" s="84"/>
      <c r="F17" s="84"/>
      <c r="G17" s="84"/>
      <c r="H17" s="84"/>
      <c r="I17" s="84"/>
      <c r="J17" s="84"/>
      <c r="K17" s="84"/>
      <c r="L17" s="84"/>
      <c r="M17" s="84"/>
      <c r="N17" s="84"/>
      <c r="O17" s="84"/>
      <c r="P17" s="84"/>
      <c r="Q17" s="84"/>
      <c r="R17" s="461" t="s">
        <v>183</v>
      </c>
      <c r="S17" s="461"/>
      <c r="T17" s="461"/>
      <c r="U17" s="461"/>
      <c r="V17" s="461"/>
      <c r="W17" s="461"/>
      <c r="X17" s="461"/>
      <c r="Y17" s="462"/>
      <c r="Z17" s="462"/>
      <c r="AA17" s="462"/>
      <c r="AB17" s="462"/>
      <c r="AC17" s="462"/>
      <c r="AD17" s="462"/>
      <c r="AE17" s="462"/>
      <c r="AF17" s="462"/>
      <c r="AG17" s="64"/>
    </row>
    <row r="18" spans="1:34" ht="21.75" customHeight="1">
      <c r="A18" s="83"/>
      <c r="B18" s="84"/>
      <c r="C18" s="84"/>
      <c r="D18" s="84"/>
      <c r="E18" s="84"/>
      <c r="F18" s="84"/>
      <c r="G18" s="84"/>
      <c r="H18" s="84"/>
      <c r="I18" s="84"/>
      <c r="J18" s="84"/>
      <c r="K18" s="84"/>
      <c r="L18" s="84"/>
      <c r="M18" s="84"/>
      <c r="N18" s="84"/>
      <c r="O18" s="84"/>
      <c r="P18" s="84"/>
      <c r="Q18" s="84"/>
      <c r="R18" s="461" t="s">
        <v>184</v>
      </c>
      <c r="S18" s="461"/>
      <c r="T18" s="461"/>
      <c r="U18" s="461"/>
      <c r="V18" s="461"/>
      <c r="W18" s="461"/>
      <c r="X18" s="461"/>
      <c r="Y18" s="463"/>
      <c r="Z18" s="463"/>
      <c r="AA18" s="463"/>
      <c r="AB18" s="463"/>
      <c r="AC18" s="463"/>
      <c r="AD18" s="463"/>
      <c r="AE18" s="463"/>
      <c r="AF18" s="463"/>
      <c r="AG18" s="64"/>
    </row>
    <row r="19" spans="1:34" ht="21.75" customHeight="1">
      <c r="A19" s="83"/>
      <c r="B19" s="84"/>
      <c r="C19" s="84"/>
      <c r="D19" s="84"/>
      <c r="E19" s="84"/>
      <c r="F19" s="84"/>
      <c r="G19" s="84"/>
      <c r="H19" s="84"/>
      <c r="I19" s="84"/>
      <c r="J19" s="84"/>
      <c r="K19" s="84"/>
      <c r="L19" s="84"/>
      <c r="M19" s="84"/>
      <c r="N19" s="84"/>
      <c r="O19" s="84"/>
      <c r="P19" s="84"/>
      <c r="Q19" s="84"/>
      <c r="R19" s="464" t="s">
        <v>342</v>
      </c>
      <c r="S19" s="465"/>
      <c r="T19" s="465"/>
      <c r="U19" s="465"/>
      <c r="V19" s="465"/>
      <c r="W19" s="465"/>
      <c r="X19" s="466"/>
      <c r="Y19" s="448"/>
      <c r="Z19" s="449"/>
      <c r="AA19" s="449"/>
      <c r="AB19" s="449"/>
      <c r="AC19" s="449"/>
      <c r="AD19" s="449"/>
      <c r="AE19" s="449"/>
      <c r="AF19" s="450"/>
      <c r="AG19" s="64"/>
    </row>
    <row r="20" spans="1:34" ht="21.75" customHeight="1">
      <c r="A20" s="83"/>
      <c r="B20" s="84"/>
      <c r="C20" s="84"/>
      <c r="D20" s="84"/>
      <c r="E20" s="84"/>
      <c r="F20" s="84"/>
      <c r="G20" s="84"/>
      <c r="H20" s="84"/>
      <c r="I20" s="84"/>
      <c r="J20" s="84"/>
      <c r="K20" s="84"/>
      <c r="L20" s="84"/>
      <c r="M20" s="84"/>
      <c r="N20" s="84"/>
      <c r="O20" s="84"/>
      <c r="P20" s="84"/>
      <c r="Q20" s="84"/>
      <c r="R20" s="467"/>
      <c r="S20" s="468"/>
      <c r="T20" s="468"/>
      <c r="U20" s="468"/>
      <c r="V20" s="468"/>
      <c r="W20" s="468"/>
      <c r="X20" s="469"/>
      <c r="Y20" s="451"/>
      <c r="Z20" s="452"/>
      <c r="AA20" s="452"/>
      <c r="AB20" s="452"/>
      <c r="AC20" s="452"/>
      <c r="AD20" s="452"/>
      <c r="AE20" s="452"/>
      <c r="AF20" s="453"/>
      <c r="AG20" s="64"/>
    </row>
    <row r="21" spans="1:34" ht="21.75" customHeight="1">
      <c r="A21" s="83"/>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64"/>
    </row>
    <row r="22" spans="1:34" ht="21.75" customHeight="1">
      <c r="A22" s="83"/>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64"/>
    </row>
    <row r="23" spans="1:34" ht="21.75" customHeight="1">
      <c r="A23" s="83"/>
      <c r="B23" s="444"/>
      <c r="C23" s="444"/>
      <c r="D23" s="444"/>
      <c r="E23" s="444"/>
      <c r="F23" s="444"/>
      <c r="G23" s="444"/>
      <c r="H23" s="44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64"/>
    </row>
    <row r="24" spans="1:34" ht="21.75" customHeight="1">
      <c r="A24" s="83"/>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64"/>
    </row>
    <row r="25" spans="1:34" ht="21.75" customHeight="1">
      <c r="A25" s="83"/>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64"/>
    </row>
    <row r="26" spans="1:34" ht="21.75" customHeight="1">
      <c r="A26" s="83"/>
      <c r="B26" s="84"/>
      <c r="C26" s="84"/>
      <c r="D26" s="84"/>
      <c r="E26" s="84"/>
      <c r="F26" s="84"/>
      <c r="G26" s="84"/>
      <c r="H26" s="84"/>
      <c r="I26" s="84"/>
      <c r="J26" s="84"/>
      <c r="K26" s="84"/>
      <c r="L26" s="84"/>
      <c r="M26" s="84"/>
      <c r="N26" s="84"/>
      <c r="O26" s="84"/>
      <c r="P26" s="84"/>
      <c r="Q26" s="445" t="s">
        <v>34</v>
      </c>
      <c r="R26" s="445"/>
      <c r="S26" s="445"/>
      <c r="T26" s="445"/>
      <c r="U26" s="458" t="s">
        <v>187</v>
      </c>
      <c r="V26" s="458"/>
      <c r="W26" s="458"/>
      <c r="X26" s="458"/>
      <c r="Y26" s="458"/>
      <c r="Z26" s="459"/>
      <c r="AA26" s="460">
        <f>'１．団体に関する調書'!D4</f>
        <v>0</v>
      </c>
      <c r="AB26" s="460"/>
      <c r="AC26" s="460"/>
      <c r="AD26" s="460"/>
      <c r="AE26" s="460"/>
      <c r="AF26" s="460"/>
      <c r="AG26" s="105"/>
      <c r="AH26" s="75"/>
    </row>
    <row r="27" spans="1:34" ht="21.75" customHeight="1">
      <c r="A27" s="83"/>
      <c r="B27" s="84"/>
      <c r="C27" s="84"/>
      <c r="D27" s="84"/>
      <c r="E27" s="84"/>
      <c r="F27" s="84"/>
      <c r="G27" s="84"/>
      <c r="H27" s="84"/>
      <c r="I27" s="84"/>
      <c r="J27" s="84"/>
      <c r="K27" s="84"/>
      <c r="L27" s="84"/>
      <c r="M27" s="447" t="s">
        <v>37</v>
      </c>
      <c r="N27" s="447"/>
      <c r="O27" s="447"/>
      <c r="P27" s="447"/>
      <c r="Q27" s="445" t="s">
        <v>35</v>
      </c>
      <c r="R27" s="445"/>
      <c r="S27" s="445"/>
      <c r="T27" s="445"/>
      <c r="U27" s="454">
        <f>'１．団体に関する調書'!C3</f>
        <v>0</v>
      </c>
      <c r="V27" s="454"/>
      <c r="W27" s="454"/>
      <c r="X27" s="455"/>
      <c r="Y27" s="455"/>
      <c r="Z27" s="455"/>
      <c r="AA27" s="455"/>
      <c r="AB27" s="455"/>
      <c r="AC27" s="455"/>
      <c r="AD27" s="455"/>
      <c r="AE27" s="455"/>
      <c r="AF27" s="455"/>
      <c r="AG27" s="64"/>
    </row>
    <row r="28" spans="1:34" ht="21.75" customHeight="1">
      <c r="A28" s="83"/>
      <c r="B28" s="84"/>
      <c r="C28" s="84"/>
      <c r="D28" s="84"/>
      <c r="E28" s="84"/>
      <c r="F28" s="84"/>
      <c r="G28" s="84"/>
      <c r="H28" s="84"/>
      <c r="I28" s="84"/>
      <c r="J28" s="84"/>
      <c r="K28" s="84"/>
      <c r="L28" s="84"/>
      <c r="M28" s="84"/>
      <c r="N28" s="84"/>
      <c r="O28" s="84"/>
      <c r="P28" s="84"/>
      <c r="Q28" s="445" t="s">
        <v>185</v>
      </c>
      <c r="R28" s="445"/>
      <c r="S28" s="445"/>
      <c r="T28" s="445"/>
      <c r="U28" s="456">
        <f>'１．団体に関する調書'!C5</f>
        <v>0</v>
      </c>
      <c r="V28" s="456"/>
      <c r="W28" s="457"/>
      <c r="X28" s="457"/>
      <c r="Y28" s="457"/>
      <c r="Z28" s="457"/>
      <c r="AA28" s="457"/>
      <c r="AB28" s="457"/>
      <c r="AC28" s="457"/>
      <c r="AD28" s="457"/>
      <c r="AE28" s="457"/>
      <c r="AF28" s="112" t="s">
        <v>186</v>
      </c>
      <c r="AG28" s="64"/>
    </row>
    <row r="29" spans="1:34" ht="21.75" customHeight="1">
      <c r="A29" s="83"/>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64"/>
    </row>
    <row r="30" spans="1:34" ht="21.75" customHeight="1">
      <c r="A30" s="83"/>
      <c r="B30" s="84" t="s">
        <v>33</v>
      </c>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64"/>
    </row>
    <row r="31" spans="1:34" ht="21.75" customHeight="1">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64"/>
    </row>
    <row r="32" spans="1:34" ht="21.75" customHeight="1">
      <c r="A32" s="83"/>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64"/>
    </row>
    <row r="33" spans="1:33" ht="21.75" customHeight="1">
      <c r="A33" s="66"/>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72"/>
    </row>
  </sheetData>
  <sheetProtection algorithmName="SHA-512" hashValue="j14RRKNYjYkjzk3eXJOYl12e1snWBWMQ9AC6CI7ZzrOqboelmR3pfWNuQSJZIlgjQCC1fXD3ufrj2DyzzK6E+A==" saltValue="ZlAMx3AbjdZHlIUBN3ce6w==" spinCount="100000" sheet="1" objects="1" scenarios="1"/>
  <protectedRanges>
    <protectedRange sqref="E5 G5 I5 P5:Q5 Y15:AF20 B23:H23" name="範囲2"/>
  </protectedRanges>
  <mergeCells count="27">
    <mergeCell ref="B3:AF3"/>
    <mergeCell ref="B9:AF9"/>
    <mergeCell ref="U28:AE28"/>
    <mergeCell ref="U26:Z26"/>
    <mergeCell ref="AA26:AF26"/>
    <mergeCell ref="R15:X15"/>
    <mergeCell ref="R16:X16"/>
    <mergeCell ref="R17:X17"/>
    <mergeCell ref="R18:X18"/>
    <mergeCell ref="Y15:AF15"/>
    <mergeCell ref="Y16:AF16"/>
    <mergeCell ref="Y17:AF17"/>
    <mergeCell ref="Y18:AF18"/>
    <mergeCell ref="B23:H23"/>
    <mergeCell ref="R19:X20"/>
    <mergeCell ref="N11:T11"/>
    <mergeCell ref="C5:J5"/>
    <mergeCell ref="Q28:T28"/>
    <mergeCell ref="Q27:T27"/>
    <mergeCell ref="Q26:T26"/>
    <mergeCell ref="P5:Q5"/>
    <mergeCell ref="R5:AA5"/>
    <mergeCell ref="Y19:AF20"/>
    <mergeCell ref="M27:P27"/>
    <mergeCell ref="U27:AF27"/>
    <mergeCell ref="AB5:AD5"/>
    <mergeCell ref="K5:O5"/>
  </mergeCells>
  <phoneticPr fontId="3"/>
  <dataValidations count="1">
    <dataValidation type="custom" allowBlank="1" showErrorMessage="1" errorTitle="カタカナ入力" error="半角カタカナで入力してください" sqref="Y19:AF20">
      <formula1>AND(Y19&lt;DBCS(Y19))</formula1>
    </dataValidation>
  </dataValidations>
  <printOptions horizontalCentered="1"/>
  <pageMargins left="0.78740157480314965" right="0.78740157480314965" top="1.1811023622047245" bottom="0.3937007874015748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pageSetUpPr autoPageBreaks="0"/>
  </sheetPr>
  <dimension ref="A1:D19"/>
  <sheetViews>
    <sheetView showZeros="0" workbookViewId="0">
      <selection activeCell="C7" sqref="C7:D7"/>
    </sheetView>
  </sheetViews>
  <sheetFormatPr defaultRowHeight="34.5" customHeight="1"/>
  <cols>
    <col min="1" max="1" width="12.375" style="80" customWidth="1"/>
    <col min="2" max="2" width="12.5" style="80" customWidth="1"/>
    <col min="3" max="3" width="12.75" style="57" customWidth="1"/>
    <col min="4" max="4" width="33.375" style="57" customWidth="1"/>
    <col min="5" max="5" width="6.25" style="57" customWidth="1"/>
    <col min="6" max="16384" width="9" style="57"/>
  </cols>
  <sheetData>
    <row r="1" spans="1:4" ht="13.5">
      <c r="A1" s="88" t="s">
        <v>104</v>
      </c>
    </row>
    <row r="2" spans="1:4" ht="34.5" customHeight="1">
      <c r="A2" s="254" t="s">
        <v>105</v>
      </c>
      <c r="B2" s="254"/>
      <c r="C2" s="254"/>
      <c r="D2" s="254"/>
    </row>
    <row r="3" spans="1:4" ht="34.5" customHeight="1">
      <c r="A3" s="247" t="s">
        <v>106</v>
      </c>
      <c r="B3" s="247"/>
      <c r="C3" s="251"/>
      <c r="D3" s="252"/>
    </row>
    <row r="4" spans="1:4" ht="34.5" customHeight="1">
      <c r="A4" s="247" t="s">
        <v>107</v>
      </c>
      <c r="B4" s="247"/>
      <c r="C4" s="91" t="s">
        <v>127</v>
      </c>
      <c r="D4" s="92"/>
    </row>
    <row r="5" spans="1:4" ht="34.5" customHeight="1">
      <c r="A5" s="250" t="s">
        <v>108</v>
      </c>
      <c r="B5" s="241" t="s">
        <v>119</v>
      </c>
      <c r="C5" s="251"/>
      <c r="D5" s="252"/>
    </row>
    <row r="6" spans="1:4" ht="34.5" customHeight="1">
      <c r="A6" s="250"/>
      <c r="B6" s="241" t="s">
        <v>120</v>
      </c>
      <c r="C6" s="91" t="s">
        <v>127</v>
      </c>
      <c r="D6" s="92"/>
    </row>
    <row r="7" spans="1:4" ht="34.5" customHeight="1">
      <c r="A7" s="250"/>
      <c r="B7" s="241" t="s">
        <v>109</v>
      </c>
      <c r="C7" s="251"/>
      <c r="D7" s="252"/>
    </row>
    <row r="8" spans="1:4" ht="34.5" customHeight="1">
      <c r="A8" s="247" t="s">
        <v>346</v>
      </c>
      <c r="B8" s="247"/>
      <c r="C8" s="257"/>
      <c r="D8" s="258"/>
    </row>
    <row r="9" spans="1:4" ht="34.5" customHeight="1">
      <c r="A9" s="247" t="s">
        <v>347</v>
      </c>
      <c r="B9" s="247"/>
      <c r="C9" s="255"/>
      <c r="D9" s="256"/>
    </row>
    <row r="10" spans="1:4" ht="34.5" customHeight="1">
      <c r="A10" s="247" t="s">
        <v>110</v>
      </c>
      <c r="B10" s="247"/>
      <c r="C10" s="255"/>
      <c r="D10" s="256"/>
    </row>
    <row r="11" spans="1:4" ht="34.5" customHeight="1">
      <c r="A11" s="247" t="s">
        <v>111</v>
      </c>
      <c r="B11" s="247"/>
      <c r="C11" s="255"/>
      <c r="D11" s="256"/>
    </row>
    <row r="12" spans="1:4" ht="34.5" customHeight="1">
      <c r="A12" s="247" t="s">
        <v>112</v>
      </c>
      <c r="B12" s="247"/>
      <c r="C12" s="255"/>
      <c r="D12" s="256"/>
    </row>
    <row r="13" spans="1:4" ht="34.5" customHeight="1">
      <c r="A13" s="247" t="s">
        <v>348</v>
      </c>
      <c r="B13" s="247"/>
      <c r="C13" s="89" t="s">
        <v>113</v>
      </c>
      <c r="D13" s="166"/>
    </row>
    <row r="14" spans="1:4" ht="34.5" customHeight="1">
      <c r="A14" s="247"/>
      <c r="B14" s="247"/>
      <c r="C14" s="90" t="s">
        <v>114</v>
      </c>
      <c r="D14" s="242">
        <f>'5．収支内訳書'!D52</f>
        <v>0</v>
      </c>
    </row>
    <row r="15" spans="1:4" ht="34.5" customHeight="1">
      <c r="A15" s="248" t="s">
        <v>121</v>
      </c>
      <c r="B15" s="249"/>
      <c r="C15" s="251"/>
      <c r="D15" s="252"/>
    </row>
    <row r="16" spans="1:4" ht="34.5" customHeight="1">
      <c r="A16" s="250" t="s">
        <v>109</v>
      </c>
      <c r="B16" s="87" t="s">
        <v>115</v>
      </c>
      <c r="C16" s="251"/>
      <c r="D16" s="252"/>
    </row>
    <row r="17" spans="1:4" ht="34.5" customHeight="1">
      <c r="A17" s="250"/>
      <c r="B17" s="87" t="s">
        <v>116</v>
      </c>
      <c r="C17" s="251"/>
      <c r="D17" s="252"/>
    </row>
    <row r="18" spans="1:4" ht="34.5" customHeight="1">
      <c r="A18" s="250"/>
      <c r="B18" s="87" t="s">
        <v>117</v>
      </c>
      <c r="C18" s="251"/>
      <c r="D18" s="252"/>
    </row>
    <row r="19" spans="1:4" ht="34.5" customHeight="1">
      <c r="A19" s="250"/>
      <c r="B19" s="87" t="s">
        <v>118</v>
      </c>
      <c r="C19" s="253"/>
      <c r="D19" s="252"/>
    </row>
  </sheetData>
  <sheetProtection algorithmName="SHA-512" hashValue="0wfLhVqbTVpKemxZQyr4Y3alZKMyEY1iFc7fBFtvXEAKIron+7a4Di+NRJ/7b/nBlP+iD1dROy78iUz+DUzxIg==" saltValue="l7+CiucvFiRdvRjHcnjqCQ==" spinCount="100000" sheet="1" objects="1" scenarios="1"/>
  <protectedRanges>
    <protectedRange sqref="C3:D3 D4 C5:D5 D6 C7:D7 C8:D8 C9:D9 C10:D10 C11:D11 C12:D12 D13 C15:D15 C16:D16 C17:D17 C18:D18 C19:D19" name="範囲1"/>
  </protectedRanges>
  <mergeCells count="25">
    <mergeCell ref="C17:D17"/>
    <mergeCell ref="C18:D18"/>
    <mergeCell ref="C19:D19"/>
    <mergeCell ref="A2:D2"/>
    <mergeCell ref="C9:D9"/>
    <mergeCell ref="C10:D10"/>
    <mergeCell ref="C11:D11"/>
    <mergeCell ref="C12:D12"/>
    <mergeCell ref="C15:D15"/>
    <mergeCell ref="C16:D16"/>
    <mergeCell ref="C3:D3"/>
    <mergeCell ref="C5:D5"/>
    <mergeCell ref="C7:D7"/>
    <mergeCell ref="C8:D8"/>
    <mergeCell ref="A11:B11"/>
    <mergeCell ref="A12:B12"/>
    <mergeCell ref="A13:B14"/>
    <mergeCell ref="A15:B15"/>
    <mergeCell ref="A16:A19"/>
    <mergeCell ref="A3:B3"/>
    <mergeCell ref="A4:B4"/>
    <mergeCell ref="A5:A7"/>
    <mergeCell ref="A8:B8"/>
    <mergeCell ref="A9:B9"/>
    <mergeCell ref="A10:B10"/>
  </mergeCells>
  <phoneticPr fontId="3"/>
  <printOptions horizontalCentered="1"/>
  <pageMargins left="0.70866141732283472" right="0.70866141732283472" top="0.74803149606299213" bottom="0.74803149606299213" header="0.31496062992125984" footer="0.31496062992125984"/>
  <pageSetup paperSize="9" scale="125"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D24"/>
  <sheetViews>
    <sheetView showZeros="0" workbookViewId="0">
      <selection activeCell="D7" sqref="D7"/>
    </sheetView>
  </sheetViews>
  <sheetFormatPr defaultRowHeight="30" customHeight="1"/>
  <cols>
    <col min="1" max="1" width="9" style="57"/>
    <col min="2" max="2" width="6.5" style="57" customWidth="1"/>
    <col min="3" max="3" width="18.875" style="57" customWidth="1"/>
    <col min="4" max="4" width="39.75" style="57" customWidth="1"/>
    <col min="5" max="16384" width="9" style="57"/>
  </cols>
  <sheetData>
    <row r="1" spans="1:4" ht="13.5">
      <c r="A1" s="57" t="s">
        <v>122</v>
      </c>
    </row>
    <row r="2" spans="1:4" ht="13.5">
      <c r="A2" s="254" t="s">
        <v>123</v>
      </c>
      <c r="B2" s="254"/>
      <c r="C2" s="254"/>
      <c r="D2" s="254"/>
    </row>
    <row r="3" spans="1:4" ht="30" customHeight="1">
      <c r="A3" s="57" t="s">
        <v>124</v>
      </c>
      <c r="B3" s="261">
        <f>'１．団体に関する調書'!C3</f>
        <v>0</v>
      </c>
      <c r="C3" s="261"/>
      <c r="D3" s="262"/>
    </row>
    <row r="4" spans="1:4" ht="21" customHeight="1">
      <c r="A4" s="260" t="s">
        <v>126</v>
      </c>
      <c r="B4" s="260"/>
      <c r="C4" s="93" t="s">
        <v>227</v>
      </c>
      <c r="D4" s="94" t="s">
        <v>125</v>
      </c>
    </row>
    <row r="5" spans="1:4" ht="30" customHeight="1">
      <c r="A5" s="259"/>
      <c r="B5" s="259"/>
      <c r="C5" s="95"/>
      <c r="D5" s="95"/>
    </row>
    <row r="6" spans="1:4" ht="30" customHeight="1">
      <c r="A6" s="259"/>
      <c r="B6" s="259"/>
      <c r="C6" s="95"/>
      <c r="D6" s="167"/>
    </row>
    <row r="7" spans="1:4" ht="30" customHeight="1">
      <c r="A7" s="259"/>
      <c r="B7" s="259"/>
      <c r="C7" s="95"/>
      <c r="D7" s="167"/>
    </row>
    <row r="8" spans="1:4" ht="30" customHeight="1">
      <c r="A8" s="259"/>
      <c r="B8" s="259"/>
      <c r="C8" s="95"/>
      <c r="D8" s="167"/>
    </row>
    <row r="9" spans="1:4" ht="30" customHeight="1">
      <c r="A9" s="259"/>
      <c r="B9" s="259"/>
      <c r="C9" s="95"/>
      <c r="D9" s="167"/>
    </row>
    <row r="10" spans="1:4" ht="30" customHeight="1">
      <c r="A10" s="259"/>
      <c r="B10" s="259"/>
      <c r="C10" s="95"/>
      <c r="D10" s="167"/>
    </row>
    <row r="11" spans="1:4" ht="30" customHeight="1">
      <c r="A11" s="259"/>
      <c r="B11" s="259"/>
      <c r="C11" s="95"/>
      <c r="D11" s="167"/>
    </row>
    <row r="12" spans="1:4" ht="30" customHeight="1">
      <c r="A12" s="259"/>
      <c r="B12" s="259"/>
      <c r="C12" s="95"/>
      <c r="D12" s="167"/>
    </row>
    <row r="13" spans="1:4" ht="30" customHeight="1">
      <c r="A13" s="259"/>
      <c r="B13" s="259"/>
      <c r="C13" s="95"/>
      <c r="D13" s="167"/>
    </row>
    <row r="14" spans="1:4" ht="30" customHeight="1">
      <c r="A14" s="259"/>
      <c r="B14" s="259"/>
      <c r="C14" s="95"/>
      <c r="D14" s="168"/>
    </row>
    <row r="15" spans="1:4" ht="30" customHeight="1">
      <c r="A15" s="259"/>
      <c r="B15" s="259"/>
      <c r="C15" s="95"/>
      <c r="D15" s="167"/>
    </row>
    <row r="16" spans="1:4" ht="30" customHeight="1">
      <c r="A16" s="259"/>
      <c r="B16" s="259"/>
      <c r="C16" s="95"/>
      <c r="D16" s="95"/>
    </row>
    <row r="17" spans="1:4" ht="30" customHeight="1">
      <c r="A17" s="259"/>
      <c r="B17" s="259"/>
      <c r="C17" s="95"/>
      <c r="D17" s="95"/>
    </row>
    <row r="18" spans="1:4" ht="30" customHeight="1">
      <c r="A18" s="259"/>
      <c r="B18" s="259"/>
      <c r="C18" s="95"/>
      <c r="D18" s="95"/>
    </row>
    <row r="19" spans="1:4" ht="30" customHeight="1">
      <c r="A19" s="259"/>
      <c r="B19" s="259"/>
      <c r="C19" s="95"/>
      <c r="D19" s="95"/>
    </row>
    <row r="20" spans="1:4" ht="30" customHeight="1">
      <c r="A20" s="259"/>
      <c r="B20" s="259"/>
      <c r="C20" s="95"/>
      <c r="D20" s="95"/>
    </row>
    <row r="21" spans="1:4" ht="30" customHeight="1">
      <c r="A21" s="259"/>
      <c r="B21" s="259"/>
      <c r="C21" s="95"/>
      <c r="D21" s="95"/>
    </row>
    <row r="22" spans="1:4" ht="30" customHeight="1">
      <c r="A22" s="259"/>
      <c r="B22" s="259"/>
      <c r="C22" s="95"/>
      <c r="D22" s="95"/>
    </row>
    <row r="23" spans="1:4" ht="30" customHeight="1">
      <c r="A23" s="259"/>
      <c r="B23" s="259"/>
      <c r="C23" s="95"/>
      <c r="D23" s="95"/>
    </row>
    <row r="24" spans="1:4" ht="30" customHeight="1">
      <c r="A24" s="259"/>
      <c r="B24" s="259"/>
      <c r="C24" s="95"/>
      <c r="D24" s="95"/>
    </row>
  </sheetData>
  <sheetProtection algorithmName="SHA-512" hashValue="0xfOmAlOnvzbYMW5J5i/Et9vGWvjZwY0QqnLqB+s7KHE1aw3pu3tA0Z7p5ncbwfrkyxdTM7NKQmv0LcIj7KQqw==" saltValue="sH95fL4x4FoBN+Q9CO5mhQ==" spinCount="100000" sheet="1" objects="1" scenarios="1"/>
  <protectedRanges>
    <protectedRange sqref="A5:D24" name="範囲1"/>
  </protectedRanges>
  <mergeCells count="23">
    <mergeCell ref="A20:B20"/>
    <mergeCell ref="A21:B21"/>
    <mergeCell ref="A22:B22"/>
    <mergeCell ref="A23:B23"/>
    <mergeCell ref="A24:B24"/>
    <mergeCell ref="A2:D2"/>
    <mergeCell ref="A14:B14"/>
    <mergeCell ref="A15:B15"/>
    <mergeCell ref="A16:B16"/>
    <mergeCell ref="A17:B17"/>
    <mergeCell ref="A4:B4"/>
    <mergeCell ref="A5:B5"/>
    <mergeCell ref="A6:B6"/>
    <mergeCell ref="A7:B7"/>
    <mergeCell ref="B3:D3"/>
    <mergeCell ref="A18:B18"/>
    <mergeCell ref="A19:B19"/>
    <mergeCell ref="A8:B8"/>
    <mergeCell ref="A9:B9"/>
    <mergeCell ref="A10:B10"/>
    <mergeCell ref="A11:B11"/>
    <mergeCell ref="A12:B12"/>
    <mergeCell ref="A13:B13"/>
  </mergeCells>
  <phoneticPr fontId="3"/>
  <printOptions horizontalCentered="1"/>
  <pageMargins left="0.70866141732283472" right="0.70866141732283472" top="0.74803149606299213" bottom="0.55118110236220474" header="0.31496062992125984" footer="0.31496062992125984"/>
  <pageSetup paperSize="9" scale="12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S90"/>
  <sheetViews>
    <sheetView showZeros="0" topLeftCell="A7" zoomScaleNormal="100" workbookViewId="0">
      <selection activeCell="E11" sqref="E11"/>
    </sheetView>
  </sheetViews>
  <sheetFormatPr defaultRowHeight="18" customHeight="1"/>
  <cols>
    <col min="1" max="1" width="2.75" style="57" customWidth="1"/>
    <col min="2" max="2" width="4.75" style="57" customWidth="1"/>
    <col min="3" max="3" width="14.875" style="57" customWidth="1"/>
    <col min="4" max="4" width="6.5" style="57" bestFit="1" customWidth="1"/>
    <col min="5" max="5" width="5.125" style="57" customWidth="1"/>
    <col min="6" max="6" width="15.5" style="57" customWidth="1"/>
    <col min="7" max="7" width="34.375" style="57" customWidth="1"/>
    <col min="8" max="8" width="2.75" style="57" customWidth="1"/>
    <col min="9" max="14" width="9" style="228"/>
    <col min="15" max="18" width="9" style="57"/>
    <col min="19" max="19" width="36.625" style="57" bestFit="1" customWidth="1"/>
    <col min="20" max="16384" width="9" style="57"/>
  </cols>
  <sheetData>
    <row r="1" spans="1:10" ht="18" customHeight="1">
      <c r="A1" s="57" t="s">
        <v>67</v>
      </c>
    </row>
    <row r="3" spans="1:10" ht="18" customHeight="1">
      <c r="A3" s="294" t="s">
        <v>90</v>
      </c>
      <c r="B3" s="294"/>
      <c r="C3" s="294"/>
      <c r="D3" s="294"/>
      <c r="E3" s="294"/>
      <c r="F3" s="294"/>
      <c r="G3" s="294"/>
      <c r="H3" s="294"/>
    </row>
    <row r="5" spans="1:10" ht="18" customHeight="1">
      <c r="A5" s="57" t="s">
        <v>68</v>
      </c>
    </row>
    <row r="6" spans="1:10" ht="18" customHeight="1">
      <c r="A6" s="295"/>
      <c r="B6" s="296"/>
      <c r="C6" s="296"/>
      <c r="D6" s="296"/>
      <c r="E6" s="296"/>
      <c r="F6" s="296"/>
      <c r="G6" s="297"/>
      <c r="H6" s="298"/>
    </row>
    <row r="7" spans="1:10" ht="18" customHeight="1">
      <c r="A7" s="299"/>
      <c r="B7" s="300"/>
      <c r="C7" s="300"/>
      <c r="D7" s="300"/>
      <c r="E7" s="300"/>
      <c r="F7" s="300"/>
      <c r="G7" s="301"/>
      <c r="H7" s="302"/>
    </row>
    <row r="9" spans="1:10" ht="18" customHeight="1">
      <c r="A9" s="57" t="s">
        <v>69</v>
      </c>
    </row>
    <row r="10" spans="1:10" ht="18" customHeight="1">
      <c r="A10" s="117" t="s">
        <v>333</v>
      </c>
      <c r="B10" s="115"/>
      <c r="C10" s="115"/>
      <c r="D10" s="115"/>
      <c r="E10" s="115"/>
      <c r="F10" s="115"/>
      <c r="G10" s="115"/>
      <c r="H10" s="71"/>
      <c r="J10" s="229"/>
    </row>
    <row r="11" spans="1:10" ht="18" customHeight="1">
      <c r="A11" s="268" t="s">
        <v>71</v>
      </c>
      <c r="B11" s="316"/>
      <c r="C11" s="316"/>
      <c r="D11" s="65" t="s">
        <v>78</v>
      </c>
      <c r="E11" s="233"/>
      <c r="F11" s="73" t="s">
        <v>70</v>
      </c>
      <c r="G11" s="114"/>
      <c r="H11" s="64"/>
      <c r="J11" s="230">
        <v>1</v>
      </c>
    </row>
    <row r="12" spans="1:10" ht="18" customHeight="1">
      <c r="A12" s="113"/>
      <c r="B12" s="234"/>
      <c r="C12" s="316" t="s">
        <v>73</v>
      </c>
      <c r="D12" s="316"/>
      <c r="E12" s="316"/>
      <c r="F12" s="316"/>
      <c r="G12" s="317"/>
      <c r="H12" s="318"/>
      <c r="J12" s="230">
        <v>2</v>
      </c>
    </row>
    <row r="13" spans="1:10" ht="18" customHeight="1">
      <c r="A13" s="113"/>
      <c r="B13" s="234"/>
      <c r="C13" s="316" t="s">
        <v>74</v>
      </c>
      <c r="D13" s="316"/>
      <c r="E13" s="316"/>
      <c r="F13" s="316"/>
      <c r="G13" s="317"/>
      <c r="H13" s="318"/>
      <c r="J13" s="230">
        <v>3</v>
      </c>
    </row>
    <row r="14" spans="1:10" ht="18" customHeight="1">
      <c r="A14" s="113"/>
      <c r="B14" s="234"/>
      <c r="C14" s="316" t="s">
        <v>75</v>
      </c>
      <c r="D14" s="316"/>
      <c r="E14" s="316"/>
      <c r="F14" s="316"/>
      <c r="G14" s="317"/>
      <c r="H14" s="318"/>
      <c r="J14" s="231"/>
    </row>
    <row r="15" spans="1:10" ht="18" customHeight="1">
      <c r="A15" s="113"/>
      <c r="B15" s="234"/>
      <c r="C15" s="316" t="s">
        <v>72</v>
      </c>
      <c r="D15" s="316"/>
      <c r="E15" s="316"/>
      <c r="F15" s="316"/>
      <c r="G15" s="317"/>
      <c r="H15" s="318"/>
      <c r="J15" s="231"/>
    </row>
    <row r="16" spans="1:10" ht="18" customHeight="1">
      <c r="A16" s="113"/>
      <c r="B16" s="234"/>
      <c r="C16" s="316" t="s">
        <v>76</v>
      </c>
      <c r="D16" s="316"/>
      <c r="E16" s="316"/>
      <c r="F16" s="316"/>
      <c r="G16" s="317"/>
      <c r="H16" s="318"/>
      <c r="J16" s="231" t="s">
        <v>93</v>
      </c>
    </row>
    <row r="17" spans="1:19" ht="18" customHeight="1">
      <c r="A17" s="113"/>
      <c r="B17" s="114"/>
      <c r="C17" s="114"/>
      <c r="D17" s="114"/>
      <c r="E17" s="114"/>
      <c r="F17" s="114"/>
      <c r="G17" s="114"/>
      <c r="H17" s="64"/>
    </row>
    <row r="18" spans="1:19" ht="18" customHeight="1">
      <c r="A18" s="323" t="s">
        <v>77</v>
      </c>
      <c r="B18" s="316"/>
      <c r="C18" s="316"/>
      <c r="D18" s="65" t="s">
        <v>78</v>
      </c>
      <c r="E18" s="233"/>
      <c r="F18" s="73" t="s">
        <v>70</v>
      </c>
      <c r="G18" s="114"/>
      <c r="H18" s="64"/>
    </row>
    <row r="19" spans="1:19" ht="18" customHeight="1">
      <c r="A19" s="113"/>
      <c r="B19" s="234"/>
      <c r="C19" s="316" t="s">
        <v>84</v>
      </c>
      <c r="D19" s="316"/>
      <c r="E19" s="316"/>
      <c r="F19" s="316"/>
      <c r="G19" s="317"/>
      <c r="H19" s="318"/>
    </row>
    <row r="20" spans="1:19" ht="18" customHeight="1">
      <c r="A20" s="113"/>
      <c r="B20" s="116"/>
      <c r="C20" s="316" t="s">
        <v>85</v>
      </c>
      <c r="D20" s="316"/>
      <c r="E20" s="316"/>
      <c r="F20" s="316"/>
      <c r="G20" s="317"/>
      <c r="H20" s="318"/>
    </row>
    <row r="21" spans="1:19" ht="18" customHeight="1">
      <c r="A21" s="113"/>
      <c r="B21" s="234"/>
      <c r="C21" s="316" t="s">
        <v>79</v>
      </c>
      <c r="D21" s="316"/>
      <c r="E21" s="316"/>
      <c r="F21" s="316"/>
      <c r="G21" s="317"/>
      <c r="H21" s="318"/>
    </row>
    <row r="22" spans="1:19" ht="18" customHeight="1">
      <c r="A22" s="113"/>
      <c r="B22" s="116"/>
      <c r="C22" s="114"/>
      <c r="D22" s="114"/>
      <c r="E22" s="114"/>
      <c r="F22" s="114"/>
      <c r="G22" s="114"/>
      <c r="H22" s="64"/>
    </row>
    <row r="23" spans="1:19" ht="18" customHeight="1">
      <c r="A23" s="323" t="s">
        <v>80</v>
      </c>
      <c r="B23" s="316"/>
      <c r="C23" s="316"/>
      <c r="D23" s="65" t="s">
        <v>78</v>
      </c>
      <c r="E23" s="69"/>
      <c r="F23" s="73" t="s">
        <v>70</v>
      </c>
      <c r="G23" s="114"/>
      <c r="H23" s="64"/>
    </row>
    <row r="24" spans="1:19" ht="18" customHeight="1">
      <c r="A24" s="113"/>
      <c r="B24" s="234"/>
      <c r="C24" s="316" t="s">
        <v>81</v>
      </c>
      <c r="D24" s="316"/>
      <c r="E24" s="316"/>
      <c r="F24" s="316"/>
      <c r="G24" s="317"/>
      <c r="H24" s="318"/>
    </row>
    <row r="25" spans="1:19" ht="18" customHeight="1">
      <c r="A25" s="113"/>
      <c r="B25" s="234"/>
      <c r="C25" s="316" t="s">
        <v>82</v>
      </c>
      <c r="D25" s="316"/>
      <c r="E25" s="316"/>
      <c r="F25" s="316"/>
      <c r="G25" s="317"/>
      <c r="H25" s="318"/>
    </row>
    <row r="26" spans="1:19" ht="18" customHeight="1">
      <c r="A26" s="66"/>
      <c r="B26" s="235"/>
      <c r="C26" s="324" t="s">
        <v>83</v>
      </c>
      <c r="D26" s="324"/>
      <c r="E26" s="324"/>
      <c r="F26" s="324"/>
      <c r="G26" s="313"/>
      <c r="H26" s="314"/>
      <c r="S26" s="59"/>
    </row>
    <row r="28" spans="1:19" ht="18" customHeight="1">
      <c r="A28" s="57" t="s">
        <v>86</v>
      </c>
    </row>
    <row r="29" spans="1:19" ht="18" customHeight="1">
      <c r="A29" s="303"/>
      <c r="B29" s="304"/>
      <c r="C29" s="304"/>
      <c r="D29" s="304"/>
      <c r="E29" s="304"/>
      <c r="F29" s="304"/>
      <c r="G29" s="305"/>
      <c r="H29" s="306"/>
    </row>
    <row r="30" spans="1:19" ht="18" customHeight="1">
      <c r="A30" s="307"/>
      <c r="B30" s="308"/>
      <c r="C30" s="308"/>
      <c r="D30" s="308"/>
      <c r="E30" s="308"/>
      <c r="F30" s="308"/>
      <c r="G30" s="309"/>
      <c r="H30" s="310"/>
    </row>
    <row r="32" spans="1:19" ht="18" customHeight="1">
      <c r="A32" s="57" t="s">
        <v>87</v>
      </c>
    </row>
    <row r="33" spans="1:8" ht="18" customHeight="1">
      <c r="A33" s="68">
        <f>'7．計画承認申請書'!E46</f>
        <v>0</v>
      </c>
      <c r="B33" s="319"/>
      <c r="C33" s="319"/>
      <c r="D33" s="321" t="s">
        <v>88</v>
      </c>
      <c r="E33" s="319"/>
      <c r="F33" s="319"/>
      <c r="G33" s="311"/>
      <c r="H33" s="312"/>
    </row>
    <row r="34" spans="1:8" ht="18" customHeight="1">
      <c r="A34" s="66"/>
      <c r="B34" s="320"/>
      <c r="C34" s="320"/>
      <c r="D34" s="322"/>
      <c r="E34" s="320"/>
      <c r="F34" s="320"/>
      <c r="G34" s="313"/>
      <c r="H34" s="314"/>
    </row>
    <row r="36" spans="1:8" ht="18" customHeight="1">
      <c r="A36" s="57" t="s">
        <v>89</v>
      </c>
    </row>
    <row r="37" spans="1:8" ht="18" customHeight="1">
      <c r="A37" s="272"/>
      <c r="B37" s="273"/>
      <c r="C37" s="273"/>
      <c r="D37" s="273"/>
      <c r="E37" s="273"/>
      <c r="F37" s="273"/>
      <c r="G37" s="273"/>
      <c r="H37" s="274"/>
    </row>
    <row r="38" spans="1:8" ht="18" customHeight="1">
      <c r="A38" s="275"/>
      <c r="B38" s="276"/>
      <c r="C38" s="276"/>
      <c r="D38" s="276"/>
      <c r="E38" s="276"/>
      <c r="F38" s="276"/>
      <c r="G38" s="276"/>
      <c r="H38" s="277"/>
    </row>
    <row r="39" spans="1:8" ht="18" customHeight="1">
      <c r="A39" s="275"/>
      <c r="B39" s="276"/>
      <c r="C39" s="276"/>
      <c r="D39" s="276"/>
      <c r="E39" s="276"/>
      <c r="F39" s="276"/>
      <c r="G39" s="276"/>
      <c r="H39" s="277"/>
    </row>
    <row r="40" spans="1:8" ht="18" customHeight="1">
      <c r="A40" s="275"/>
      <c r="B40" s="276"/>
      <c r="C40" s="276"/>
      <c r="D40" s="276"/>
      <c r="E40" s="276"/>
      <c r="F40" s="276"/>
      <c r="G40" s="276"/>
      <c r="H40" s="277"/>
    </row>
    <row r="41" spans="1:8" ht="18" customHeight="1">
      <c r="A41" s="275"/>
      <c r="B41" s="276"/>
      <c r="C41" s="276"/>
      <c r="D41" s="276"/>
      <c r="E41" s="276"/>
      <c r="F41" s="276"/>
      <c r="G41" s="276"/>
      <c r="H41" s="277"/>
    </row>
    <row r="42" spans="1:8" ht="18" customHeight="1">
      <c r="A42" s="275"/>
      <c r="B42" s="276"/>
      <c r="C42" s="276"/>
      <c r="D42" s="276"/>
      <c r="E42" s="276"/>
      <c r="F42" s="276"/>
      <c r="G42" s="276"/>
      <c r="H42" s="277"/>
    </row>
    <row r="43" spans="1:8" ht="18" customHeight="1">
      <c r="A43" s="275"/>
      <c r="B43" s="276"/>
      <c r="C43" s="276"/>
      <c r="D43" s="276"/>
      <c r="E43" s="276"/>
      <c r="F43" s="276"/>
      <c r="G43" s="276"/>
      <c r="H43" s="277"/>
    </row>
    <row r="44" spans="1:8" ht="18" customHeight="1">
      <c r="A44" s="278"/>
      <c r="B44" s="279"/>
      <c r="C44" s="279"/>
      <c r="D44" s="279"/>
      <c r="E44" s="279"/>
      <c r="F44" s="279"/>
      <c r="G44" s="279"/>
      <c r="H44" s="280"/>
    </row>
    <row r="45" spans="1:8" ht="18" customHeight="1">
      <c r="A45" s="70"/>
      <c r="B45" s="70"/>
      <c r="C45" s="70"/>
      <c r="D45" s="70"/>
      <c r="E45" s="70"/>
      <c r="F45" s="70"/>
    </row>
    <row r="46" spans="1:8" ht="18" customHeight="1">
      <c r="A46" s="292" t="s">
        <v>91</v>
      </c>
      <c r="B46" s="292"/>
      <c r="C46" s="292"/>
      <c r="D46" s="292"/>
      <c r="E46" s="292"/>
      <c r="F46" s="292"/>
      <c r="G46" s="293"/>
      <c r="H46" s="293"/>
    </row>
    <row r="47" spans="1:8" ht="18" customHeight="1">
      <c r="A47" s="315"/>
      <c r="B47" s="315"/>
      <c r="C47" s="315"/>
      <c r="D47" s="315"/>
      <c r="E47" s="315"/>
      <c r="F47" s="315"/>
      <c r="G47" s="315"/>
      <c r="H47" s="315"/>
    </row>
    <row r="48" spans="1:8" ht="18" customHeight="1">
      <c r="A48" s="272"/>
      <c r="B48" s="281"/>
      <c r="C48" s="281"/>
      <c r="D48" s="281"/>
      <c r="E48" s="281"/>
      <c r="F48" s="281"/>
      <c r="G48" s="281"/>
      <c r="H48" s="282"/>
    </row>
    <row r="49" spans="1:8" ht="18" customHeight="1">
      <c r="A49" s="283"/>
      <c r="B49" s="284"/>
      <c r="C49" s="284"/>
      <c r="D49" s="284"/>
      <c r="E49" s="284"/>
      <c r="F49" s="284"/>
      <c r="G49" s="284"/>
      <c r="H49" s="285"/>
    </row>
    <row r="50" spans="1:8" ht="18" customHeight="1">
      <c r="A50" s="283"/>
      <c r="B50" s="284"/>
      <c r="C50" s="284"/>
      <c r="D50" s="284"/>
      <c r="E50" s="284"/>
      <c r="F50" s="284"/>
      <c r="G50" s="284"/>
      <c r="H50" s="285"/>
    </row>
    <row r="51" spans="1:8" ht="18" customHeight="1">
      <c r="A51" s="283"/>
      <c r="B51" s="284"/>
      <c r="C51" s="284"/>
      <c r="D51" s="284"/>
      <c r="E51" s="284"/>
      <c r="F51" s="284"/>
      <c r="G51" s="284"/>
      <c r="H51" s="285"/>
    </row>
    <row r="52" spans="1:8" ht="18" customHeight="1">
      <c r="A52" s="283"/>
      <c r="B52" s="284"/>
      <c r="C52" s="284"/>
      <c r="D52" s="284"/>
      <c r="E52" s="284"/>
      <c r="F52" s="284"/>
      <c r="G52" s="284"/>
      <c r="H52" s="285"/>
    </row>
    <row r="53" spans="1:8" ht="18" customHeight="1">
      <c r="A53" s="283"/>
      <c r="B53" s="284"/>
      <c r="C53" s="284"/>
      <c r="D53" s="284"/>
      <c r="E53" s="284"/>
      <c r="F53" s="284"/>
      <c r="G53" s="284"/>
      <c r="H53" s="285"/>
    </row>
    <row r="54" spans="1:8" ht="18" customHeight="1">
      <c r="A54" s="283"/>
      <c r="B54" s="284"/>
      <c r="C54" s="284"/>
      <c r="D54" s="284"/>
      <c r="E54" s="284"/>
      <c r="F54" s="284"/>
      <c r="G54" s="284"/>
      <c r="H54" s="285"/>
    </row>
    <row r="55" spans="1:8" ht="18" customHeight="1">
      <c r="A55" s="286"/>
      <c r="B55" s="287"/>
      <c r="C55" s="287"/>
      <c r="D55" s="287"/>
      <c r="E55" s="287"/>
      <c r="F55" s="287"/>
      <c r="G55" s="287"/>
      <c r="H55" s="288"/>
    </row>
    <row r="57" spans="1:8" ht="18" customHeight="1">
      <c r="A57" s="57" t="s">
        <v>92</v>
      </c>
    </row>
    <row r="58" spans="1:8" ht="18" customHeight="1">
      <c r="A58" s="272"/>
      <c r="B58" s="281"/>
      <c r="C58" s="281"/>
      <c r="D58" s="281"/>
      <c r="E58" s="281"/>
      <c r="F58" s="281"/>
      <c r="G58" s="281"/>
      <c r="H58" s="282"/>
    </row>
    <row r="59" spans="1:8" ht="18" customHeight="1">
      <c r="A59" s="283"/>
      <c r="B59" s="284"/>
      <c r="C59" s="284"/>
      <c r="D59" s="284"/>
      <c r="E59" s="284"/>
      <c r="F59" s="284"/>
      <c r="G59" s="284"/>
      <c r="H59" s="285"/>
    </row>
    <row r="60" spans="1:8" ht="18" customHeight="1">
      <c r="A60" s="283"/>
      <c r="B60" s="284"/>
      <c r="C60" s="284"/>
      <c r="D60" s="284"/>
      <c r="E60" s="284"/>
      <c r="F60" s="284"/>
      <c r="G60" s="284"/>
      <c r="H60" s="285"/>
    </row>
    <row r="61" spans="1:8" ht="18" customHeight="1">
      <c r="A61" s="283"/>
      <c r="B61" s="284"/>
      <c r="C61" s="284"/>
      <c r="D61" s="284"/>
      <c r="E61" s="284"/>
      <c r="F61" s="284"/>
      <c r="G61" s="284"/>
      <c r="H61" s="285"/>
    </row>
    <row r="62" spans="1:8" ht="18" customHeight="1">
      <c r="A62" s="283"/>
      <c r="B62" s="284"/>
      <c r="C62" s="284"/>
      <c r="D62" s="284"/>
      <c r="E62" s="284"/>
      <c r="F62" s="284"/>
      <c r="G62" s="284"/>
      <c r="H62" s="285"/>
    </row>
    <row r="63" spans="1:8" ht="18" customHeight="1">
      <c r="A63" s="283"/>
      <c r="B63" s="284"/>
      <c r="C63" s="284"/>
      <c r="D63" s="284"/>
      <c r="E63" s="284"/>
      <c r="F63" s="284"/>
      <c r="G63" s="284"/>
      <c r="H63" s="285"/>
    </row>
    <row r="64" spans="1:8" ht="18" customHeight="1">
      <c r="A64" s="286"/>
      <c r="B64" s="287"/>
      <c r="C64" s="287"/>
      <c r="D64" s="287"/>
      <c r="E64" s="287"/>
      <c r="F64" s="287"/>
      <c r="G64" s="287"/>
      <c r="H64" s="288"/>
    </row>
    <row r="66" spans="1:8" ht="18" customHeight="1">
      <c r="A66" s="292" t="s">
        <v>299</v>
      </c>
      <c r="B66" s="293"/>
      <c r="C66" s="293"/>
      <c r="D66" s="293"/>
      <c r="E66" s="293"/>
      <c r="F66" s="293"/>
      <c r="G66" s="293"/>
      <c r="H66" s="293"/>
    </row>
    <row r="67" spans="1:8" ht="18" customHeight="1">
      <c r="A67" s="293"/>
      <c r="B67" s="293"/>
      <c r="C67" s="293"/>
      <c r="D67" s="293"/>
      <c r="E67" s="293"/>
      <c r="F67" s="293"/>
      <c r="G67" s="293"/>
      <c r="H67" s="293"/>
    </row>
    <row r="68" spans="1:8" ht="18" customHeight="1">
      <c r="A68" s="293"/>
      <c r="B68" s="293"/>
      <c r="C68" s="293"/>
      <c r="D68" s="293"/>
      <c r="E68" s="293"/>
      <c r="F68" s="293"/>
      <c r="G68" s="293"/>
      <c r="H68" s="293"/>
    </row>
    <row r="69" spans="1:8" ht="18" customHeight="1">
      <c r="A69" s="289" t="s">
        <v>295</v>
      </c>
      <c r="B69" s="290"/>
      <c r="C69" s="290"/>
      <c r="D69" s="290"/>
      <c r="E69" s="290"/>
      <c r="F69" s="290"/>
      <c r="G69" s="290"/>
      <c r="H69" s="291"/>
    </row>
    <row r="70" spans="1:8" ht="18" customHeight="1">
      <c r="A70" s="156"/>
      <c r="B70" s="271"/>
      <c r="C70" s="264"/>
      <c r="D70" s="264"/>
      <c r="E70" s="264"/>
      <c r="F70" s="264"/>
      <c r="G70" s="264"/>
      <c r="H70" s="265"/>
    </row>
    <row r="71" spans="1:8" ht="18" customHeight="1">
      <c r="A71" s="156"/>
      <c r="B71" s="264"/>
      <c r="C71" s="264"/>
      <c r="D71" s="264"/>
      <c r="E71" s="264"/>
      <c r="F71" s="264"/>
      <c r="G71" s="264"/>
      <c r="H71" s="265"/>
    </row>
    <row r="72" spans="1:8" ht="18" customHeight="1">
      <c r="A72" s="156"/>
      <c r="B72" s="264"/>
      <c r="C72" s="264"/>
      <c r="D72" s="264"/>
      <c r="E72" s="264"/>
      <c r="F72" s="264"/>
      <c r="G72" s="264"/>
      <c r="H72" s="265"/>
    </row>
    <row r="73" spans="1:8" ht="18" customHeight="1">
      <c r="A73" s="268" t="s">
        <v>296</v>
      </c>
      <c r="B73" s="269"/>
      <c r="C73" s="269"/>
      <c r="D73" s="269"/>
      <c r="E73" s="269"/>
      <c r="F73" s="269"/>
      <c r="G73" s="269"/>
      <c r="H73" s="270"/>
    </row>
    <row r="74" spans="1:8" ht="18" customHeight="1">
      <c r="A74" s="156"/>
      <c r="B74" s="263"/>
      <c r="C74" s="264"/>
      <c r="D74" s="264"/>
      <c r="E74" s="264"/>
      <c r="F74" s="264"/>
      <c r="G74" s="264"/>
      <c r="H74" s="265"/>
    </row>
    <row r="75" spans="1:8" ht="18" customHeight="1">
      <c r="A75" s="156"/>
      <c r="B75" s="264"/>
      <c r="C75" s="264"/>
      <c r="D75" s="264"/>
      <c r="E75" s="264"/>
      <c r="F75" s="264"/>
      <c r="G75" s="264"/>
      <c r="H75" s="265"/>
    </row>
    <row r="76" spans="1:8" ht="18" customHeight="1">
      <c r="A76" s="156"/>
      <c r="B76" s="264"/>
      <c r="C76" s="264"/>
      <c r="D76" s="264"/>
      <c r="E76" s="264"/>
      <c r="F76" s="264"/>
      <c r="G76" s="264"/>
      <c r="H76" s="265"/>
    </row>
    <row r="77" spans="1:8" ht="18" customHeight="1">
      <c r="A77" s="268" t="s">
        <v>297</v>
      </c>
      <c r="B77" s="269"/>
      <c r="C77" s="269"/>
      <c r="D77" s="269"/>
      <c r="E77" s="269"/>
      <c r="F77" s="269"/>
      <c r="G77" s="269"/>
      <c r="H77" s="270"/>
    </row>
    <row r="78" spans="1:8" ht="18" customHeight="1">
      <c r="A78" s="156"/>
      <c r="B78" s="263"/>
      <c r="C78" s="264"/>
      <c r="D78" s="264"/>
      <c r="E78" s="264"/>
      <c r="F78" s="264"/>
      <c r="G78" s="264"/>
      <c r="H78" s="265"/>
    </row>
    <row r="79" spans="1:8" ht="18" customHeight="1">
      <c r="A79" s="156"/>
      <c r="B79" s="264"/>
      <c r="C79" s="264"/>
      <c r="D79" s="264"/>
      <c r="E79" s="264"/>
      <c r="F79" s="264"/>
      <c r="G79" s="264"/>
      <c r="H79" s="265"/>
    </row>
    <row r="80" spans="1:8" ht="18" customHeight="1">
      <c r="A80" s="156"/>
      <c r="B80" s="264"/>
      <c r="C80" s="264"/>
      <c r="D80" s="264"/>
      <c r="E80" s="264"/>
      <c r="F80" s="264"/>
      <c r="G80" s="264"/>
      <c r="H80" s="265"/>
    </row>
    <row r="81" spans="1:14" ht="18" customHeight="1">
      <c r="A81" s="268" t="s">
        <v>298</v>
      </c>
      <c r="B81" s="269"/>
      <c r="C81" s="269"/>
      <c r="D81" s="269"/>
      <c r="E81" s="269"/>
      <c r="F81" s="269"/>
      <c r="G81" s="269"/>
      <c r="H81" s="270"/>
    </row>
    <row r="82" spans="1:14" ht="18" customHeight="1">
      <c r="A82" s="156"/>
      <c r="B82" s="263"/>
      <c r="C82" s="264"/>
      <c r="D82" s="264"/>
      <c r="E82" s="264"/>
      <c r="F82" s="264"/>
      <c r="G82" s="264"/>
      <c r="H82" s="265"/>
    </row>
    <row r="83" spans="1:14" ht="18" customHeight="1">
      <c r="A83" s="156"/>
      <c r="B83" s="264"/>
      <c r="C83" s="264"/>
      <c r="D83" s="264"/>
      <c r="E83" s="264"/>
      <c r="F83" s="264"/>
      <c r="G83" s="264"/>
      <c r="H83" s="265"/>
    </row>
    <row r="84" spans="1:14" ht="18" customHeight="1">
      <c r="A84" s="156"/>
      <c r="B84" s="264"/>
      <c r="C84" s="264"/>
      <c r="D84" s="264"/>
      <c r="E84" s="264"/>
      <c r="F84" s="264"/>
      <c r="G84" s="264"/>
      <c r="H84" s="265"/>
    </row>
    <row r="85" spans="1:14" ht="18" customHeight="1">
      <c r="A85" s="156" t="s">
        <v>300</v>
      </c>
      <c r="B85" s="169"/>
      <c r="C85" s="169"/>
      <c r="D85" s="169"/>
      <c r="E85" s="169"/>
      <c r="F85" s="169"/>
      <c r="G85" s="169"/>
      <c r="H85" s="64"/>
    </row>
    <row r="86" spans="1:14" s="157" customFormat="1" ht="18" customHeight="1">
      <c r="A86" s="156"/>
      <c r="B86" s="263"/>
      <c r="C86" s="264"/>
      <c r="D86" s="264"/>
      <c r="E86" s="264"/>
      <c r="F86" s="264"/>
      <c r="G86" s="264"/>
      <c r="H86" s="265"/>
      <c r="I86" s="228"/>
      <c r="J86" s="228"/>
      <c r="K86" s="228"/>
      <c r="L86" s="228"/>
      <c r="M86" s="228"/>
      <c r="N86" s="228"/>
    </row>
    <row r="87" spans="1:14" s="157" customFormat="1" ht="18" customHeight="1">
      <c r="A87" s="156"/>
      <c r="B87" s="264"/>
      <c r="C87" s="264"/>
      <c r="D87" s="264"/>
      <c r="E87" s="264"/>
      <c r="F87" s="264"/>
      <c r="G87" s="264"/>
      <c r="H87" s="265"/>
      <c r="I87" s="228"/>
      <c r="J87" s="228"/>
      <c r="K87" s="228"/>
      <c r="L87" s="228"/>
      <c r="M87" s="228"/>
      <c r="N87" s="228"/>
    </row>
    <row r="88" spans="1:14" ht="18" customHeight="1">
      <c r="A88" s="66"/>
      <c r="B88" s="266"/>
      <c r="C88" s="266"/>
      <c r="D88" s="266"/>
      <c r="E88" s="266"/>
      <c r="F88" s="266"/>
      <c r="G88" s="266"/>
      <c r="H88" s="267"/>
    </row>
    <row r="89" spans="1:14" ht="18" customHeight="1">
      <c r="A89" s="157"/>
      <c r="B89" s="157"/>
      <c r="C89" s="157"/>
      <c r="D89" s="157"/>
      <c r="E89" s="157"/>
      <c r="F89" s="157"/>
      <c r="G89" s="157"/>
      <c r="H89" s="157"/>
    </row>
    <row r="90" spans="1:14" ht="18" customHeight="1">
      <c r="A90" s="157"/>
      <c r="B90" s="157"/>
      <c r="C90" s="157"/>
      <c r="D90" s="157"/>
      <c r="E90" s="157"/>
      <c r="F90" s="157"/>
      <c r="G90" s="157"/>
      <c r="H90" s="157"/>
    </row>
  </sheetData>
  <sheetProtection algorithmName="SHA-512" hashValue="UGwkWaXkZpkZLLgvD1LHcrF1kxb7AkWEqqGxaFzwIvhSoRvgkk7YhyM7uG40KJcCSbFXK7b8FACi9JLrwUmxTQ==" saltValue="0rFRbBBW6hhhgR1273E2PQ==" spinCount="100000" sheet="1" objects="1" scenarios="1"/>
  <protectedRanges>
    <protectedRange sqref="A6:H7 E11 B12:B16 B19 E18 B21 B24:B26 E23 A29:H30 B33:C34 E33:F34 A37:H44 A48:H55 A58:H64 B70:H72 B74:H76 B78:H80 B82:H84 B86:H88" name="範囲2"/>
  </protectedRanges>
  <mergeCells count="35">
    <mergeCell ref="C20:H20"/>
    <mergeCell ref="A23:C23"/>
    <mergeCell ref="C26:H26"/>
    <mergeCell ref="C25:H25"/>
    <mergeCell ref="C24:H24"/>
    <mergeCell ref="C21:H21"/>
    <mergeCell ref="A3:H3"/>
    <mergeCell ref="A6:H7"/>
    <mergeCell ref="A29:H30"/>
    <mergeCell ref="G33:H34"/>
    <mergeCell ref="A46:H47"/>
    <mergeCell ref="C19:H19"/>
    <mergeCell ref="C16:H16"/>
    <mergeCell ref="C15:H15"/>
    <mergeCell ref="C14:H14"/>
    <mergeCell ref="C13:H13"/>
    <mergeCell ref="C12:H12"/>
    <mergeCell ref="B33:C34"/>
    <mergeCell ref="E33:F34"/>
    <mergeCell ref="D33:D34"/>
    <mergeCell ref="A18:C18"/>
    <mergeCell ref="A11:C11"/>
    <mergeCell ref="A37:H44"/>
    <mergeCell ref="A48:H55"/>
    <mergeCell ref="A58:H64"/>
    <mergeCell ref="A69:H69"/>
    <mergeCell ref="A73:H73"/>
    <mergeCell ref="A66:H68"/>
    <mergeCell ref="B82:H84"/>
    <mergeCell ref="B86:H88"/>
    <mergeCell ref="A77:H77"/>
    <mergeCell ref="A81:H81"/>
    <mergeCell ref="B70:H72"/>
    <mergeCell ref="B74:H76"/>
    <mergeCell ref="B78:H80"/>
  </mergeCells>
  <phoneticPr fontId="3"/>
  <dataValidations count="2">
    <dataValidation type="list" allowBlank="1" showInputMessage="1" showErrorMessage="1" sqref="E11 E18">
      <formula1>$J$10:$J$13</formula1>
    </dataValidation>
    <dataValidation type="list" allowBlank="1" showInputMessage="1" showErrorMessage="1" sqref="B12:B16 B19 B21 B24:B26">
      <formula1>$J$15:$J$16</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C16"/>
  <sheetViews>
    <sheetView showZeros="0" workbookViewId="0">
      <selection activeCell="B5" sqref="B5"/>
    </sheetView>
  </sheetViews>
  <sheetFormatPr defaultRowHeight="39" customHeight="1"/>
  <cols>
    <col min="1" max="1" width="9" style="57"/>
    <col min="2" max="2" width="38.625" style="57" customWidth="1"/>
    <col min="3" max="3" width="22" style="57" customWidth="1"/>
    <col min="4" max="16384" width="9" style="57"/>
  </cols>
  <sheetData>
    <row r="1" spans="1:3" ht="39" customHeight="1">
      <c r="A1" s="57" t="s">
        <v>129</v>
      </c>
    </row>
    <row r="2" spans="1:3" ht="39" customHeight="1">
      <c r="A2" s="254" t="s">
        <v>128</v>
      </c>
      <c r="B2" s="254"/>
      <c r="C2" s="254"/>
    </row>
    <row r="3" spans="1:3" ht="39" customHeight="1">
      <c r="A3" s="57" t="s">
        <v>124</v>
      </c>
      <c r="B3" s="81">
        <f>'１．団体に関する調書'!C3</f>
        <v>0</v>
      </c>
    </row>
    <row r="4" spans="1:3" ht="27" customHeight="1">
      <c r="A4" s="93" t="s">
        <v>130</v>
      </c>
      <c r="B4" s="93" t="s">
        <v>131</v>
      </c>
      <c r="C4" s="94" t="s">
        <v>132</v>
      </c>
    </row>
    <row r="5" spans="1:3" ht="43.5" customHeight="1">
      <c r="A5" s="101" t="s">
        <v>133</v>
      </c>
      <c r="B5" s="170"/>
      <c r="C5" s="95"/>
    </row>
    <row r="6" spans="1:3" ht="43.5" customHeight="1">
      <c r="A6" s="101" t="s">
        <v>134</v>
      </c>
      <c r="B6" s="170"/>
      <c r="C6" s="95"/>
    </row>
    <row r="7" spans="1:3" ht="43.5" customHeight="1">
      <c r="A7" s="101" t="s">
        <v>135</v>
      </c>
      <c r="B7" s="170"/>
      <c r="C7" s="95"/>
    </row>
    <row r="8" spans="1:3" ht="43.5" customHeight="1">
      <c r="A8" s="101" t="s">
        <v>136</v>
      </c>
      <c r="B8" s="170"/>
      <c r="C8" s="95"/>
    </row>
    <row r="9" spans="1:3" ht="43.5" customHeight="1">
      <c r="A9" s="101" t="s">
        <v>137</v>
      </c>
      <c r="B9" s="170"/>
      <c r="C9" s="95"/>
    </row>
    <row r="10" spans="1:3" ht="43.5" customHeight="1">
      <c r="A10" s="101" t="s">
        <v>138</v>
      </c>
      <c r="B10" s="170"/>
      <c r="C10" s="95"/>
    </row>
    <row r="11" spans="1:3" ht="43.5" customHeight="1">
      <c r="A11" s="101" t="s">
        <v>139</v>
      </c>
      <c r="B11" s="170"/>
      <c r="C11" s="95"/>
    </row>
    <row r="12" spans="1:3" ht="43.5" customHeight="1">
      <c r="A12" s="101" t="s">
        <v>140</v>
      </c>
      <c r="B12" s="170"/>
      <c r="C12" s="95"/>
    </row>
    <row r="13" spans="1:3" ht="43.5" customHeight="1">
      <c r="A13" s="101" t="s">
        <v>141</v>
      </c>
      <c r="B13" s="170"/>
      <c r="C13" s="95"/>
    </row>
    <row r="14" spans="1:3" ht="43.5" customHeight="1">
      <c r="A14" s="101" t="s">
        <v>142</v>
      </c>
      <c r="B14" s="170"/>
      <c r="C14" s="95"/>
    </row>
    <row r="15" spans="1:3" ht="43.5" customHeight="1">
      <c r="A15" s="101" t="s">
        <v>143</v>
      </c>
      <c r="B15" s="170"/>
      <c r="C15" s="95"/>
    </row>
    <row r="16" spans="1:3" ht="43.5" customHeight="1">
      <c r="A16" s="101" t="s">
        <v>144</v>
      </c>
      <c r="B16" s="170"/>
      <c r="C16" s="95"/>
    </row>
  </sheetData>
  <sheetProtection algorithmName="SHA-512" hashValue="SGPVZ0gG3Rzn6mWaQxNdNgxKsrdT1CGDDOV+B46rKOgGO+O/kjcIyMxta2B0Onl1su6H4YJct9N2VGxcYcp0Fw==" saltValue="7Pw6hTFrEfyH7VIBjaHpsw==" spinCount="100000" sheet="1" objects="1" scenarios="1"/>
  <protectedRanges>
    <protectedRange sqref="B5:C16" name="範囲2"/>
  </protectedRanges>
  <mergeCells count="1">
    <mergeCell ref="A2:C2"/>
  </mergeCells>
  <phoneticPr fontId="3"/>
  <printOptions horizontalCentered="1"/>
  <pageMargins left="0.70866141732283472" right="0.70866141732283472" top="0.74803149606299213" bottom="0.55118110236220474" header="0.31496062992125984" footer="0.31496062992125984"/>
  <pageSetup paperSize="9" scale="12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R57"/>
  <sheetViews>
    <sheetView showZeros="0" zoomScaleNormal="100" workbookViewId="0">
      <selection activeCell="B15" sqref="B15:C16"/>
    </sheetView>
  </sheetViews>
  <sheetFormatPr defaultRowHeight="16.5" customHeight="1"/>
  <cols>
    <col min="1" max="1" width="5.5" style="75" customWidth="1"/>
    <col min="2" max="2" width="7.5" style="75" customWidth="1"/>
    <col min="3" max="3" width="10.625" style="75" customWidth="1"/>
    <col min="4" max="4" width="17.75" style="75" customWidth="1"/>
    <col min="5" max="5" width="13.625" style="75" customWidth="1"/>
    <col min="6" max="6" width="34" style="75" customWidth="1"/>
    <col min="7" max="7" width="26.125" style="75" bestFit="1" customWidth="1"/>
    <col min="8" max="8" width="18.625" style="75" bestFit="1" customWidth="1"/>
    <col min="9" max="12" width="8.25" style="75" customWidth="1"/>
    <col min="13" max="13" width="9" style="103"/>
    <col min="14" max="18" width="9" style="206"/>
    <col min="19" max="16384" width="9" style="75"/>
  </cols>
  <sheetData>
    <row r="1" spans="1:18" ht="16.5" customHeight="1">
      <c r="E1" s="76" t="s">
        <v>31</v>
      </c>
      <c r="F1" s="74">
        <f>'7．計画承認申請書'!H8</f>
        <v>0</v>
      </c>
      <c r="H1" s="207" t="s">
        <v>313</v>
      </c>
      <c r="I1" s="208">
        <f>D45</f>
        <v>0</v>
      </c>
      <c r="J1" s="207"/>
      <c r="K1" s="207"/>
      <c r="L1" s="207"/>
      <c r="M1" s="207"/>
      <c r="N1" s="209"/>
      <c r="O1" s="209"/>
      <c r="P1" s="209"/>
      <c r="Q1" s="210" t="s">
        <v>193</v>
      </c>
      <c r="R1" s="210" t="s">
        <v>194</v>
      </c>
    </row>
    <row r="2" spans="1:18" ht="16.5" customHeight="1">
      <c r="A2" s="75" t="s">
        <v>95</v>
      </c>
      <c r="H2" s="207"/>
      <c r="I2" s="207"/>
      <c r="J2" s="207"/>
      <c r="K2" s="207"/>
      <c r="L2" s="207"/>
      <c r="M2" s="207"/>
      <c r="N2" s="209" t="s">
        <v>189</v>
      </c>
      <c r="O2" s="209" t="str">
        <f>IF('3．事業計画書'!$E$11=1,1,"")</f>
        <v/>
      </c>
      <c r="P2" s="209" t="s">
        <v>190</v>
      </c>
      <c r="Q2" s="211" t="str">
        <f>IF(O2=1,ROUNDDOWN(I1*0.9,-3),"")</f>
        <v/>
      </c>
      <c r="R2" s="211" t="str">
        <f>IF(O2=1,800000,"")</f>
        <v/>
      </c>
    </row>
    <row r="3" spans="1:18" ht="16.5" customHeight="1">
      <c r="A3" s="351" t="s">
        <v>94</v>
      </c>
      <c r="B3" s="351"/>
      <c r="C3" s="178"/>
      <c r="H3" s="207" t="s">
        <v>314</v>
      </c>
      <c r="I3" s="212" t="str">
        <f>IF(R7+D9&gt;I1,"上回る","上回らない")</f>
        <v>上回らない</v>
      </c>
      <c r="J3" s="207"/>
      <c r="K3" s="207"/>
      <c r="L3" s="207"/>
      <c r="M3" s="207"/>
      <c r="N3" s="209"/>
      <c r="O3" s="209" t="str">
        <f>IF('3．事業計画書'!$E$11=2,2,"")</f>
        <v/>
      </c>
      <c r="P3" s="209" t="s">
        <v>190</v>
      </c>
      <c r="Q3" s="211" t="str">
        <f>IF(O3=2,ROUNDDOWN(I1*0.8,-3),"")</f>
        <v/>
      </c>
      <c r="R3" s="211" t="str">
        <f>IF(O3=2,700000,"")</f>
        <v/>
      </c>
    </row>
    <row r="4" spans="1:18" ht="16.5" customHeight="1">
      <c r="A4" s="335" t="s">
        <v>23</v>
      </c>
      <c r="B4" s="336"/>
      <c r="C4" s="352"/>
      <c r="D4" s="176" t="s">
        <v>96</v>
      </c>
      <c r="E4" s="335" t="s">
        <v>26</v>
      </c>
      <c r="F4" s="352"/>
      <c r="H4" s="207"/>
      <c r="I4" s="207"/>
      <c r="J4" s="207"/>
      <c r="K4" s="207"/>
      <c r="L4" s="207"/>
      <c r="M4" s="207"/>
      <c r="N4" s="209"/>
      <c r="O4" s="209" t="str">
        <f>IF('3．事業計画書'!$E$11=3,3,"")</f>
        <v/>
      </c>
      <c r="P4" s="209" t="s">
        <v>190</v>
      </c>
      <c r="Q4" s="211" t="str">
        <f>IF(O4=3,ROUNDDOWN(I1*0.7,-3),"")</f>
        <v/>
      </c>
      <c r="R4" s="211" t="str">
        <f>IF(O4=3,600000,"")</f>
        <v/>
      </c>
    </row>
    <row r="5" spans="1:18" ht="16.5" customHeight="1">
      <c r="A5" s="360" t="s">
        <v>308</v>
      </c>
      <c r="B5" s="311"/>
      <c r="C5" s="361"/>
      <c r="D5" s="375">
        <f>I7</f>
        <v>0</v>
      </c>
      <c r="E5" s="355"/>
      <c r="F5" s="356"/>
      <c r="H5" s="177" t="s">
        <v>304</v>
      </c>
      <c r="I5" s="212">
        <f>IF(D9+R7&gt;I1,I1-D9,I1)</f>
        <v>0</v>
      </c>
      <c r="J5" s="207"/>
      <c r="K5" s="207"/>
      <c r="L5" s="207"/>
      <c r="M5" s="207"/>
      <c r="N5" s="209" t="s">
        <v>191</v>
      </c>
      <c r="O5" s="209" t="str">
        <f>IF('3．事業計画書'!$E$18&gt;0,'3．事業計画書'!E18,"")</f>
        <v/>
      </c>
      <c r="P5" s="209" t="s">
        <v>190</v>
      </c>
      <c r="Q5" s="211" t="str">
        <f>IF('3．事業計画書'!$E$18&gt;0,ROUNDDOWN(I1*0.9,-3),"")</f>
        <v/>
      </c>
      <c r="R5" s="211" t="str">
        <f>IF('3．事業計画書'!$E$18&gt;0,800000,"")</f>
        <v/>
      </c>
    </row>
    <row r="6" spans="1:18" ht="16.5" customHeight="1">
      <c r="A6" s="374"/>
      <c r="B6" s="313"/>
      <c r="C6" s="314"/>
      <c r="D6" s="376"/>
      <c r="E6" s="357"/>
      <c r="F6" s="358"/>
      <c r="H6" s="207"/>
      <c r="I6" s="207"/>
      <c r="J6" s="207"/>
      <c r="K6" s="207"/>
      <c r="L6" s="207"/>
      <c r="M6" s="207"/>
      <c r="N6" s="209" t="s">
        <v>192</v>
      </c>
      <c r="O6" s="209">
        <f>'3．事業計画書'!E23</f>
        <v>0</v>
      </c>
      <c r="P6" s="209" t="s">
        <v>190</v>
      </c>
      <c r="Q6" s="211" t="str">
        <f>IF(O6=0,"",ROUNDDOWN(I1*0.5,-3))</f>
        <v/>
      </c>
      <c r="R6" s="211" t="str">
        <f>IF(O6=0,"",300000)</f>
        <v/>
      </c>
    </row>
    <row r="7" spans="1:18" ht="16.5" customHeight="1">
      <c r="A7" s="360" t="s">
        <v>97</v>
      </c>
      <c r="B7" s="361"/>
      <c r="C7" s="179" t="s">
        <v>306</v>
      </c>
      <c r="D7" s="199">
        <f>D52-D5-D8-D9</f>
        <v>0</v>
      </c>
      <c r="E7" s="353"/>
      <c r="F7" s="354"/>
      <c r="H7" s="207" t="s">
        <v>315</v>
      </c>
      <c r="I7" s="213">
        <f>MIN(R7,R13)</f>
        <v>0</v>
      </c>
      <c r="J7" s="207"/>
      <c r="K7" s="207"/>
      <c r="L7" s="207"/>
      <c r="M7" s="207"/>
      <c r="N7" s="209" t="s">
        <v>301</v>
      </c>
      <c r="O7" s="209"/>
      <c r="P7" s="209"/>
      <c r="Q7" s="214"/>
      <c r="R7" s="214">
        <f>MIN(Q2:Q6,R2:R6)</f>
        <v>0</v>
      </c>
    </row>
    <row r="8" spans="1:18" ht="16.5" customHeight="1">
      <c r="A8" s="362"/>
      <c r="B8" s="363"/>
      <c r="C8" s="180" t="s">
        <v>307</v>
      </c>
      <c r="D8" s="200">
        <f>D51</f>
        <v>0</v>
      </c>
      <c r="E8" s="181"/>
      <c r="F8" s="182"/>
      <c r="H8" s="207"/>
      <c r="I8" s="207"/>
      <c r="J8" s="207"/>
      <c r="K8" s="207"/>
      <c r="L8" s="207"/>
      <c r="M8" s="207"/>
      <c r="N8" s="209" t="s">
        <v>189</v>
      </c>
      <c r="O8" s="209" t="str">
        <f>IF('3．事業計画書'!$E$11=1,1,"")</f>
        <v/>
      </c>
      <c r="P8" s="209" t="s">
        <v>190</v>
      </c>
      <c r="Q8" s="211" t="str">
        <f>IF(O8=1,ROUNDDOWN(I5*0.9,-3),"")</f>
        <v/>
      </c>
      <c r="R8" s="211" t="str">
        <f>IF(O8=1,800000,"")</f>
        <v/>
      </c>
    </row>
    <row r="9" spans="1:18" ht="16.5" customHeight="1">
      <c r="A9" s="364" t="s">
        <v>311</v>
      </c>
      <c r="B9" s="365"/>
      <c r="C9" s="366"/>
      <c r="D9" s="347"/>
      <c r="E9" s="355"/>
      <c r="F9" s="356"/>
      <c r="H9" s="207"/>
      <c r="I9" s="207"/>
      <c r="J9" s="207"/>
      <c r="K9" s="207"/>
      <c r="L9" s="207"/>
      <c r="M9" s="207"/>
      <c r="N9" s="209"/>
      <c r="O9" s="209" t="str">
        <f>IF('3．事業計画書'!$E$11=2,2,"")</f>
        <v/>
      </c>
      <c r="P9" s="209" t="s">
        <v>190</v>
      </c>
      <c r="Q9" s="211" t="str">
        <f>IF(O9=2,ROUNDDOWN(I5*0.8,-3),"")</f>
        <v/>
      </c>
      <c r="R9" s="211" t="str">
        <f>IF(O9=2,700000,"")</f>
        <v/>
      </c>
    </row>
    <row r="10" spans="1:18" ht="16.5" customHeight="1">
      <c r="A10" s="371" t="s">
        <v>312</v>
      </c>
      <c r="B10" s="372"/>
      <c r="C10" s="373"/>
      <c r="D10" s="377"/>
      <c r="E10" s="357"/>
      <c r="F10" s="358"/>
      <c r="H10" s="207"/>
      <c r="I10" s="207"/>
      <c r="J10" s="207"/>
      <c r="K10" s="207"/>
      <c r="L10" s="207"/>
      <c r="M10" s="207"/>
      <c r="N10" s="209"/>
      <c r="O10" s="209" t="str">
        <f>IF('3．事業計画書'!$E$11=3,3,"")</f>
        <v/>
      </c>
      <c r="P10" s="209" t="s">
        <v>190</v>
      </c>
      <c r="Q10" s="211" t="str">
        <f>IF(O10=3,ROUNDDOWN(I5*0.7,-3),"")</f>
        <v/>
      </c>
      <c r="R10" s="211" t="str">
        <f>IF(O10=3,600000,"")</f>
        <v/>
      </c>
    </row>
    <row r="11" spans="1:18" ht="16.5" customHeight="1">
      <c r="A11" s="335" t="s">
        <v>98</v>
      </c>
      <c r="B11" s="367"/>
      <c r="C11" s="337"/>
      <c r="D11" s="202">
        <f>SUM(D5:D9)</f>
        <v>0</v>
      </c>
      <c r="E11" s="359"/>
      <c r="F11" s="337"/>
      <c r="H11" s="207"/>
      <c r="I11" s="207"/>
      <c r="J11" s="207"/>
      <c r="K11" s="207"/>
      <c r="L11" s="207"/>
      <c r="M11" s="207"/>
      <c r="N11" s="209" t="s">
        <v>191</v>
      </c>
      <c r="O11" s="209" t="str">
        <f>IF('3．事業計画書'!$E$18&gt;0,'3．事業計画書'!E18,"")</f>
        <v/>
      </c>
      <c r="P11" s="209" t="s">
        <v>190</v>
      </c>
      <c r="Q11" s="211" t="str">
        <f>IF('3．事業計画書'!$E$18&gt;0,ROUNDDOWN(I5*0.9,-3),"")</f>
        <v/>
      </c>
      <c r="R11" s="211" t="str">
        <f>IF('3．事業計画書'!$E$18&gt;0,800000,"")</f>
        <v/>
      </c>
    </row>
    <row r="12" spans="1:18" ht="16.5" customHeight="1">
      <c r="B12" s="40"/>
      <c r="C12" s="40"/>
      <c r="H12" s="207"/>
      <c r="I12" s="207"/>
      <c r="J12" s="207"/>
      <c r="K12" s="207"/>
      <c r="L12" s="207"/>
      <c r="M12" s="207"/>
      <c r="N12" s="209" t="s">
        <v>192</v>
      </c>
      <c r="O12" s="209">
        <f>'3．事業計画書'!E23</f>
        <v>0</v>
      </c>
      <c r="P12" s="209" t="s">
        <v>190</v>
      </c>
      <c r="Q12" s="211" t="str">
        <f>IF(O12=0,"",ROUNDDOWN(I5*0.5,-3))</f>
        <v/>
      </c>
      <c r="R12" s="211" t="str">
        <f>IF(O12=0,"",300000)</f>
        <v/>
      </c>
    </row>
    <row r="13" spans="1:18" ht="16.5" customHeight="1" thickBot="1">
      <c r="A13" s="351" t="s">
        <v>99</v>
      </c>
      <c r="B13" s="351"/>
      <c r="C13" s="178"/>
      <c r="H13" s="103"/>
      <c r="I13" s="103"/>
      <c r="J13" s="103"/>
      <c r="K13" s="103"/>
      <c r="L13" s="103"/>
      <c r="N13" s="215" t="s">
        <v>305</v>
      </c>
      <c r="O13" s="215"/>
      <c r="P13" s="215"/>
      <c r="Q13" s="215"/>
      <c r="R13" s="216">
        <f>MIN(Q8:Q12,R8:R12)</f>
        <v>0</v>
      </c>
    </row>
    <row r="14" spans="1:18" ht="16.5" customHeight="1">
      <c r="A14" s="335" t="s">
        <v>23</v>
      </c>
      <c r="B14" s="336"/>
      <c r="C14" s="337"/>
      <c r="D14" s="176" t="s">
        <v>96</v>
      </c>
      <c r="E14" s="335" t="s">
        <v>100</v>
      </c>
      <c r="F14" s="352"/>
      <c r="H14" s="143" t="s">
        <v>290</v>
      </c>
      <c r="I14" s="144"/>
      <c r="J14" s="144"/>
      <c r="K14" s="144"/>
      <c r="L14" s="145"/>
    </row>
    <row r="15" spans="1:18" ht="16.5" customHeight="1">
      <c r="A15" s="378" t="s">
        <v>11</v>
      </c>
      <c r="B15" s="340"/>
      <c r="C15" s="341"/>
      <c r="D15" s="347"/>
      <c r="E15" s="333"/>
      <c r="F15" s="334"/>
      <c r="G15" s="382" t="str">
        <f>IF(D15&gt;M15,"エラー（補助金の1/3超）","")</f>
        <v/>
      </c>
      <c r="H15" s="146"/>
      <c r="I15" s="147"/>
      <c r="J15" s="147"/>
      <c r="K15" s="147"/>
      <c r="L15" s="148" t="s">
        <v>291</v>
      </c>
      <c r="M15" s="381" t="str">
        <f>IF(OR(B15=$H$28,B15=$H$29),$D$5*0.3,"")</f>
        <v/>
      </c>
    </row>
    <row r="16" spans="1:18" ht="16.5" customHeight="1">
      <c r="A16" s="379"/>
      <c r="B16" s="342"/>
      <c r="C16" s="343"/>
      <c r="D16" s="348"/>
      <c r="E16" s="325"/>
      <c r="F16" s="326"/>
      <c r="G16" s="382"/>
      <c r="H16" s="149" t="s">
        <v>195</v>
      </c>
      <c r="I16" s="150" t="s">
        <v>196</v>
      </c>
      <c r="J16" s="147"/>
      <c r="K16" s="147"/>
      <c r="L16" s="151"/>
      <c r="M16" s="381"/>
    </row>
    <row r="17" spans="1:13" ht="16.5" customHeight="1">
      <c r="A17" s="379"/>
      <c r="B17" s="340"/>
      <c r="C17" s="341"/>
      <c r="D17" s="347"/>
      <c r="E17" s="333"/>
      <c r="F17" s="334"/>
      <c r="G17" s="382" t="str">
        <f t="shared" ref="G17" si="0">IF(D17&gt;M17,"エラー（補助金の1/3超）","")</f>
        <v/>
      </c>
      <c r="H17" s="149" t="s">
        <v>197</v>
      </c>
      <c r="I17" s="150" t="s">
        <v>198</v>
      </c>
      <c r="J17" s="147"/>
      <c r="K17" s="147"/>
      <c r="L17" s="151"/>
      <c r="M17" s="381" t="str">
        <f t="shared" ref="M17" si="1">IF(OR(B17=$H$28,B17=$H$29),$D$5*0.3,"")</f>
        <v/>
      </c>
    </row>
    <row r="18" spans="1:13" ht="16.5" customHeight="1">
      <c r="A18" s="379"/>
      <c r="B18" s="342"/>
      <c r="C18" s="343"/>
      <c r="D18" s="348"/>
      <c r="E18" s="325"/>
      <c r="F18" s="326"/>
      <c r="G18" s="382"/>
      <c r="H18" s="149" t="s">
        <v>199</v>
      </c>
      <c r="I18" s="150" t="s">
        <v>200</v>
      </c>
      <c r="J18" s="147"/>
      <c r="K18" s="147"/>
      <c r="L18" s="151"/>
      <c r="M18" s="381"/>
    </row>
    <row r="19" spans="1:13" ht="16.5" customHeight="1">
      <c r="A19" s="379"/>
      <c r="B19" s="340"/>
      <c r="C19" s="341"/>
      <c r="D19" s="347"/>
      <c r="E19" s="333"/>
      <c r="F19" s="334"/>
      <c r="G19" s="382" t="str">
        <f t="shared" ref="G19" si="2">IF(D19&gt;M19,"エラー（補助金の1/3超）","")</f>
        <v/>
      </c>
      <c r="H19" s="149" t="s">
        <v>201</v>
      </c>
      <c r="I19" s="150" t="s">
        <v>202</v>
      </c>
      <c r="J19" s="147"/>
      <c r="K19" s="147"/>
      <c r="L19" s="151"/>
      <c r="M19" s="381" t="str">
        <f t="shared" ref="M19" si="3">IF(OR(B19=$H$28,B19=$H$29),$D$5*0.3,"")</f>
        <v/>
      </c>
    </row>
    <row r="20" spans="1:13" ht="16.5" customHeight="1">
      <c r="A20" s="379"/>
      <c r="B20" s="342"/>
      <c r="C20" s="343"/>
      <c r="D20" s="348"/>
      <c r="E20" s="325"/>
      <c r="F20" s="326"/>
      <c r="G20" s="382"/>
      <c r="H20" s="149" t="s">
        <v>203</v>
      </c>
      <c r="I20" s="150" t="s">
        <v>204</v>
      </c>
      <c r="J20" s="147"/>
      <c r="K20" s="147"/>
      <c r="L20" s="151"/>
      <c r="M20" s="381"/>
    </row>
    <row r="21" spans="1:13" ht="16.5" customHeight="1">
      <c r="A21" s="379"/>
      <c r="B21" s="340"/>
      <c r="C21" s="341"/>
      <c r="D21" s="347"/>
      <c r="E21" s="333"/>
      <c r="F21" s="334"/>
      <c r="G21" s="382" t="str">
        <f t="shared" ref="G21" si="4">IF(D21&gt;M21,"エラー（補助金の1/3超）","")</f>
        <v/>
      </c>
      <c r="H21" s="149" t="s">
        <v>205</v>
      </c>
      <c r="I21" s="150" t="s">
        <v>206</v>
      </c>
      <c r="J21" s="147"/>
      <c r="K21" s="147"/>
      <c r="L21" s="151"/>
      <c r="M21" s="381" t="str">
        <f t="shared" ref="M21" si="5">IF(OR(B21=$H$28,B21=$H$29),$D$5*0.3,"")</f>
        <v/>
      </c>
    </row>
    <row r="22" spans="1:13" ht="16.5" customHeight="1">
      <c r="A22" s="379"/>
      <c r="B22" s="342"/>
      <c r="C22" s="343"/>
      <c r="D22" s="348"/>
      <c r="E22" s="325"/>
      <c r="F22" s="326"/>
      <c r="G22" s="382"/>
      <c r="H22" s="149" t="s">
        <v>207</v>
      </c>
      <c r="I22" s="150"/>
      <c r="J22" s="147"/>
      <c r="K22" s="147"/>
      <c r="L22" s="151"/>
      <c r="M22" s="381"/>
    </row>
    <row r="23" spans="1:13" ht="16.5" customHeight="1">
      <c r="A23" s="379"/>
      <c r="B23" s="340"/>
      <c r="C23" s="341"/>
      <c r="D23" s="347"/>
      <c r="E23" s="333"/>
      <c r="F23" s="334"/>
      <c r="G23" s="382" t="str">
        <f t="shared" ref="G23" si="6">IF(D23&gt;M23,"エラー（補助金の1/3超）","")</f>
        <v/>
      </c>
      <c r="H23" s="149" t="s">
        <v>208</v>
      </c>
      <c r="I23" s="150" t="s">
        <v>209</v>
      </c>
      <c r="J23" s="147"/>
      <c r="K23" s="147"/>
      <c r="L23" s="151"/>
      <c r="M23" s="381" t="str">
        <f t="shared" ref="M23" si="7">IF(OR(B23=$H$28,B23=$H$29),$D$5*0.3,"")</f>
        <v/>
      </c>
    </row>
    <row r="24" spans="1:13" ht="16.5" customHeight="1">
      <c r="A24" s="379"/>
      <c r="B24" s="342"/>
      <c r="C24" s="343"/>
      <c r="D24" s="348"/>
      <c r="E24" s="325"/>
      <c r="F24" s="326"/>
      <c r="G24" s="382"/>
      <c r="H24" s="149" t="s">
        <v>210</v>
      </c>
      <c r="I24" s="150" t="s">
        <v>211</v>
      </c>
      <c r="J24" s="147"/>
      <c r="K24" s="147"/>
      <c r="L24" s="151"/>
      <c r="M24" s="381"/>
    </row>
    <row r="25" spans="1:13" ht="16.5" customHeight="1">
      <c r="A25" s="379"/>
      <c r="B25" s="340"/>
      <c r="C25" s="341"/>
      <c r="D25" s="347"/>
      <c r="E25" s="333"/>
      <c r="F25" s="334"/>
      <c r="G25" s="382" t="str">
        <f t="shared" ref="G25" si="8">IF(D25&gt;M25,"エラー（補助金の1/3超）","")</f>
        <v/>
      </c>
      <c r="H25" s="149" t="s">
        <v>212</v>
      </c>
      <c r="I25" s="150" t="s">
        <v>213</v>
      </c>
      <c r="J25" s="147"/>
      <c r="K25" s="147"/>
      <c r="L25" s="151"/>
      <c r="M25" s="381" t="str">
        <f t="shared" ref="M25" si="9">IF(OR(B25=$H$28,B25=$H$29),$D$5*0.3,"")</f>
        <v/>
      </c>
    </row>
    <row r="26" spans="1:13" ht="16.5" customHeight="1">
      <c r="A26" s="379"/>
      <c r="B26" s="342"/>
      <c r="C26" s="343"/>
      <c r="D26" s="348"/>
      <c r="E26" s="325"/>
      <c r="F26" s="326"/>
      <c r="G26" s="382"/>
      <c r="H26" s="149" t="s">
        <v>214</v>
      </c>
      <c r="I26" s="150" t="s">
        <v>215</v>
      </c>
      <c r="J26" s="147"/>
      <c r="K26" s="147"/>
      <c r="L26" s="151"/>
      <c r="M26" s="381"/>
    </row>
    <row r="27" spans="1:13" ht="16.5" customHeight="1">
      <c r="A27" s="379"/>
      <c r="B27" s="340"/>
      <c r="C27" s="341"/>
      <c r="D27" s="347"/>
      <c r="E27" s="333"/>
      <c r="F27" s="334"/>
      <c r="G27" s="382" t="str">
        <f t="shared" ref="G27" si="10">IF(D27&gt;M27,"エラー（補助金の1/3超）","")</f>
        <v/>
      </c>
      <c r="H27" s="149" t="s">
        <v>216</v>
      </c>
      <c r="I27" s="150"/>
      <c r="J27" s="147"/>
      <c r="K27" s="147"/>
      <c r="L27" s="151"/>
      <c r="M27" s="381" t="str">
        <f t="shared" ref="M27" si="11">IF(OR(B27=$H$28,B27=$H$29),$D$5*0.3,"")</f>
        <v/>
      </c>
    </row>
    <row r="28" spans="1:13" ht="16.5" customHeight="1">
      <c r="A28" s="379"/>
      <c r="B28" s="342"/>
      <c r="C28" s="343"/>
      <c r="D28" s="348"/>
      <c r="E28" s="325"/>
      <c r="F28" s="326"/>
      <c r="G28" s="382"/>
      <c r="H28" s="149" t="s">
        <v>217</v>
      </c>
      <c r="I28" s="150" t="s">
        <v>221</v>
      </c>
      <c r="J28" s="147"/>
      <c r="K28" s="147"/>
      <c r="L28" s="151"/>
      <c r="M28" s="381"/>
    </row>
    <row r="29" spans="1:13" ht="16.5" customHeight="1">
      <c r="A29" s="379"/>
      <c r="B29" s="340"/>
      <c r="C29" s="341"/>
      <c r="D29" s="347"/>
      <c r="E29" s="333"/>
      <c r="F29" s="334"/>
      <c r="G29" s="382" t="str">
        <f t="shared" ref="G29" si="12">IF(D29&gt;M29,"エラー（補助金の1/3超）","")</f>
        <v/>
      </c>
      <c r="H29" s="149" t="s">
        <v>218</v>
      </c>
      <c r="I29" s="150" t="s">
        <v>221</v>
      </c>
      <c r="J29" s="147"/>
      <c r="K29" s="147"/>
      <c r="L29" s="151"/>
      <c r="M29" s="381" t="str">
        <f t="shared" ref="M29" si="13">IF(OR(B29=$H$28,B29=$H$29),$D$5*0.3,"")</f>
        <v/>
      </c>
    </row>
    <row r="30" spans="1:13" ht="16.5" customHeight="1" thickBot="1">
      <c r="A30" s="379"/>
      <c r="B30" s="342"/>
      <c r="C30" s="343"/>
      <c r="D30" s="348"/>
      <c r="E30" s="325"/>
      <c r="F30" s="326"/>
      <c r="G30" s="382"/>
      <c r="H30" s="152" t="s">
        <v>219</v>
      </c>
      <c r="I30" s="153" t="s">
        <v>220</v>
      </c>
      <c r="J30" s="154"/>
      <c r="K30" s="154"/>
      <c r="L30" s="155"/>
      <c r="M30" s="381"/>
    </row>
    <row r="31" spans="1:13" ht="16.5" customHeight="1">
      <c r="A31" s="379"/>
      <c r="B31" s="340"/>
      <c r="C31" s="341"/>
      <c r="D31" s="347"/>
      <c r="E31" s="333"/>
      <c r="F31" s="334"/>
      <c r="G31" s="382" t="str">
        <f t="shared" ref="G31" si="14">IF(D31&gt;M31,"エラー（補助金の1/3超）","")</f>
        <v/>
      </c>
      <c r="L31" s="201"/>
      <c r="M31" s="383" t="str">
        <f t="shared" ref="M31" si="15">IF(OR(B31=$H$28,B31=$H$29),$D$5*0.3,"")</f>
        <v/>
      </c>
    </row>
    <row r="32" spans="1:13" ht="16.5" customHeight="1">
      <c r="A32" s="379"/>
      <c r="B32" s="342"/>
      <c r="C32" s="343"/>
      <c r="D32" s="348"/>
      <c r="E32" s="325"/>
      <c r="F32" s="326"/>
      <c r="G32" s="382"/>
      <c r="L32" s="197"/>
      <c r="M32" s="383"/>
    </row>
    <row r="33" spans="1:13" ht="16.5" customHeight="1">
      <c r="A33" s="379"/>
      <c r="B33" s="340"/>
      <c r="C33" s="341"/>
      <c r="D33" s="347"/>
      <c r="E33" s="333"/>
      <c r="F33" s="334"/>
      <c r="G33" s="382" t="str">
        <f t="shared" ref="G33" si="16">IF(D33&gt;M33,"エラー（補助金の1/3超）","")</f>
        <v/>
      </c>
      <c r="L33" s="197"/>
      <c r="M33" s="383" t="str">
        <f t="shared" ref="M33" si="17">IF(OR(B33=$H$28,B33=$H$29),$D$5*0.3,"")</f>
        <v/>
      </c>
    </row>
    <row r="34" spans="1:13" ht="16.5" customHeight="1">
      <c r="A34" s="379"/>
      <c r="B34" s="342"/>
      <c r="C34" s="343"/>
      <c r="D34" s="348"/>
      <c r="E34" s="325"/>
      <c r="F34" s="326"/>
      <c r="G34" s="382"/>
      <c r="L34" s="197"/>
      <c r="M34" s="383"/>
    </row>
    <row r="35" spans="1:13" ht="16.5" customHeight="1">
      <c r="A35" s="379"/>
      <c r="B35" s="340"/>
      <c r="C35" s="341"/>
      <c r="D35" s="347"/>
      <c r="E35" s="333"/>
      <c r="F35" s="334"/>
      <c r="G35" s="382" t="str">
        <f t="shared" ref="G35" si="18">IF(D35&gt;M35,"エラー（補助金の1/3超）","")</f>
        <v/>
      </c>
      <c r="L35" s="197"/>
      <c r="M35" s="383" t="str">
        <f t="shared" ref="M35" si="19">IF(OR(B35=$H$28,B35=$H$29),$D$5*0.3,"")</f>
        <v/>
      </c>
    </row>
    <row r="36" spans="1:13" ht="16.5" customHeight="1">
      <c r="A36" s="379"/>
      <c r="B36" s="342"/>
      <c r="C36" s="343"/>
      <c r="D36" s="348"/>
      <c r="E36" s="325"/>
      <c r="F36" s="326"/>
      <c r="G36" s="382"/>
      <c r="L36" s="197"/>
      <c r="M36" s="383"/>
    </row>
    <row r="37" spans="1:13" ht="16.5" customHeight="1">
      <c r="A37" s="379"/>
      <c r="B37" s="340"/>
      <c r="C37" s="341"/>
      <c r="D37" s="347"/>
      <c r="E37" s="333"/>
      <c r="F37" s="334"/>
      <c r="G37" s="382" t="str">
        <f t="shared" ref="G37" si="20">IF(D37&gt;M37,"エラー（補助金の1/3超）","")</f>
        <v/>
      </c>
      <c r="L37" s="197"/>
      <c r="M37" s="383" t="str">
        <f t="shared" ref="M37" si="21">IF(OR(B37=$H$28,B37=$H$29),$D$5*0.3,"")</f>
        <v/>
      </c>
    </row>
    <row r="38" spans="1:13" ht="16.5" customHeight="1">
      <c r="A38" s="379"/>
      <c r="B38" s="342"/>
      <c r="C38" s="343"/>
      <c r="D38" s="348"/>
      <c r="E38" s="325"/>
      <c r="F38" s="326"/>
      <c r="G38" s="382"/>
      <c r="L38" s="197"/>
      <c r="M38" s="383"/>
    </row>
    <row r="39" spans="1:13" ht="16.5" customHeight="1">
      <c r="A39" s="379"/>
      <c r="B39" s="340"/>
      <c r="C39" s="341"/>
      <c r="D39" s="347"/>
      <c r="E39" s="333"/>
      <c r="F39" s="334"/>
      <c r="G39" s="382" t="str">
        <f t="shared" ref="G39" si="22">IF(D39&gt;M39,"エラー（補助金の1/3超）","")</f>
        <v/>
      </c>
      <c r="L39" s="197"/>
      <c r="M39" s="383" t="str">
        <f t="shared" ref="M39" si="23">IF(OR(B39=$H$28,B39=$H$29),$D$5*0.3,"")</f>
        <v/>
      </c>
    </row>
    <row r="40" spans="1:13" ht="16.5" customHeight="1">
      <c r="A40" s="379"/>
      <c r="B40" s="342"/>
      <c r="C40" s="343"/>
      <c r="D40" s="348"/>
      <c r="E40" s="325"/>
      <c r="F40" s="326"/>
      <c r="G40" s="382"/>
      <c r="L40" s="197"/>
      <c r="M40" s="383"/>
    </row>
    <row r="41" spans="1:13" ht="16.5" customHeight="1">
      <c r="A41" s="379"/>
      <c r="B41" s="340"/>
      <c r="C41" s="341"/>
      <c r="D41" s="347"/>
      <c r="E41" s="333"/>
      <c r="F41" s="334"/>
      <c r="G41" s="382" t="str">
        <f t="shared" ref="G41" si="24">IF(D41&gt;M41,"エラー（補助金の1/3超）","")</f>
        <v/>
      </c>
      <c r="L41" s="197"/>
      <c r="M41" s="383" t="str">
        <f t="shared" ref="M41" si="25">IF(OR(B41=$H$28,B41=$H$29),$D$5*0.3,"")</f>
        <v/>
      </c>
    </row>
    <row r="42" spans="1:13" ht="16.5" customHeight="1">
      <c r="A42" s="379"/>
      <c r="B42" s="342"/>
      <c r="C42" s="343"/>
      <c r="D42" s="348"/>
      <c r="E42" s="325"/>
      <c r="F42" s="326"/>
      <c r="G42" s="382"/>
      <c r="L42" s="197"/>
      <c r="M42" s="383"/>
    </row>
    <row r="43" spans="1:13" ht="16.5" customHeight="1">
      <c r="A43" s="379"/>
      <c r="B43" s="340"/>
      <c r="C43" s="341"/>
      <c r="D43" s="347"/>
      <c r="E43" s="333"/>
      <c r="F43" s="334"/>
      <c r="G43" s="382" t="str">
        <f t="shared" ref="G43" si="26">IF(D43&gt;M43,"エラー（補助金の1/3超）","")</f>
        <v/>
      </c>
      <c r="L43" s="197"/>
      <c r="M43" s="383" t="str">
        <f>IF(OR(B43=$H$28,B43=$H$29),$D$5*0.3,"")</f>
        <v/>
      </c>
    </row>
    <row r="44" spans="1:13" ht="16.5" customHeight="1">
      <c r="A44" s="379"/>
      <c r="B44" s="342"/>
      <c r="C44" s="343"/>
      <c r="D44" s="348"/>
      <c r="E44" s="325"/>
      <c r="F44" s="326"/>
      <c r="G44" s="382"/>
      <c r="L44" s="197"/>
      <c r="M44" s="383"/>
    </row>
    <row r="45" spans="1:13" ht="16.5" customHeight="1">
      <c r="A45" s="380"/>
      <c r="B45" s="344" t="s">
        <v>101</v>
      </c>
      <c r="C45" s="337"/>
      <c r="D45" s="202">
        <f>SUM(D15:D44)</f>
        <v>0</v>
      </c>
      <c r="E45" s="327"/>
      <c r="F45" s="328"/>
    </row>
    <row r="46" spans="1:13" ht="18.75" customHeight="1">
      <c r="A46" s="368" t="s">
        <v>103</v>
      </c>
      <c r="B46" s="345"/>
      <c r="C46" s="346"/>
      <c r="D46" s="203"/>
      <c r="E46" s="329"/>
      <c r="F46" s="330"/>
    </row>
    <row r="47" spans="1:13" ht="18.75" customHeight="1">
      <c r="A47" s="368"/>
      <c r="B47" s="338"/>
      <c r="C47" s="339"/>
      <c r="D47" s="204"/>
      <c r="E47" s="331"/>
      <c r="F47" s="332"/>
    </row>
    <row r="48" spans="1:13" ht="18.75" customHeight="1">
      <c r="A48" s="368"/>
      <c r="B48" s="338"/>
      <c r="C48" s="339"/>
      <c r="D48" s="204"/>
      <c r="E48" s="331"/>
      <c r="F48" s="332"/>
    </row>
    <row r="49" spans="1:6" ht="18.75" customHeight="1">
      <c r="A49" s="368"/>
      <c r="B49" s="338"/>
      <c r="C49" s="339"/>
      <c r="D49" s="204"/>
      <c r="E49" s="331"/>
      <c r="F49" s="332"/>
    </row>
    <row r="50" spans="1:6" ht="18.75" customHeight="1">
      <c r="A50" s="368"/>
      <c r="B50" s="349"/>
      <c r="C50" s="350"/>
      <c r="D50" s="205"/>
      <c r="E50" s="369"/>
      <c r="F50" s="370"/>
    </row>
    <row r="51" spans="1:6" ht="16.5" customHeight="1">
      <c r="A51" s="368"/>
      <c r="B51" s="344" t="s">
        <v>101</v>
      </c>
      <c r="C51" s="337"/>
      <c r="D51" s="202">
        <f>SUM(D46:D50)</f>
        <v>0</v>
      </c>
      <c r="E51" s="327"/>
      <c r="F51" s="328"/>
    </row>
    <row r="52" spans="1:6" ht="16.5" customHeight="1">
      <c r="A52" s="335" t="s">
        <v>102</v>
      </c>
      <c r="B52" s="336"/>
      <c r="C52" s="352"/>
      <c r="D52" s="202">
        <f>D45+D51</f>
        <v>0</v>
      </c>
      <c r="E52" s="327"/>
      <c r="F52" s="328"/>
    </row>
    <row r="53" spans="1:6" ht="16.5" customHeight="1">
      <c r="A53" s="78"/>
    </row>
    <row r="54" spans="1:6" ht="16.5" customHeight="1">
      <c r="A54" s="78"/>
    </row>
    <row r="55" spans="1:6" ht="16.5" customHeight="1">
      <c r="A55" s="78"/>
    </row>
    <row r="56" spans="1:6" ht="16.5" customHeight="1">
      <c r="A56" s="78"/>
    </row>
    <row r="57" spans="1:6" ht="16.5" customHeight="1">
      <c r="A57" s="78"/>
    </row>
  </sheetData>
  <sheetProtection algorithmName="SHA-512" hashValue="CoGXH6McRl4kPhHfKhxvG3pvG0Chrjwir/DVmkQxDFCLVl7UGnuJB8RKXaMBwZ1AvrCXafAlM2Qi4yhkbiaZkA==" saltValue="+rZj90wLIj2yeaBb/U71Xg==" spinCount="100000" sheet="1" objects="1" scenarios="1"/>
  <protectedRanges>
    <protectedRange sqref="E5:F10 D9:D10 B15:F44 B46:F50" name="範囲2"/>
  </protectedRanges>
  <mergeCells count="125">
    <mergeCell ref="M35:M36"/>
    <mergeCell ref="M37:M38"/>
    <mergeCell ref="M39:M40"/>
    <mergeCell ref="M41:M42"/>
    <mergeCell ref="M43:M44"/>
    <mergeCell ref="M25:M26"/>
    <mergeCell ref="M27:M28"/>
    <mergeCell ref="M29:M30"/>
    <mergeCell ref="M31:M32"/>
    <mergeCell ref="M33:M34"/>
    <mergeCell ref="M15:M16"/>
    <mergeCell ref="M17:M18"/>
    <mergeCell ref="M19:M20"/>
    <mergeCell ref="M21:M22"/>
    <mergeCell ref="M23:M24"/>
    <mergeCell ref="A52:C52"/>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E37:F37"/>
    <mergeCell ref="E39:F39"/>
    <mergeCell ref="E41:F41"/>
    <mergeCell ref="A13:B13"/>
    <mergeCell ref="A10:C10"/>
    <mergeCell ref="A5:C6"/>
    <mergeCell ref="D5:D6"/>
    <mergeCell ref="D9:D10"/>
    <mergeCell ref="B25:C26"/>
    <mergeCell ref="E43:F43"/>
    <mergeCell ref="A15:A45"/>
    <mergeCell ref="E15:F15"/>
    <mergeCell ref="E17:F17"/>
    <mergeCell ref="E19:F19"/>
    <mergeCell ref="E21:F21"/>
    <mergeCell ref="E23:F23"/>
    <mergeCell ref="D35:D36"/>
    <mergeCell ref="D37:D38"/>
    <mergeCell ref="D39:D40"/>
    <mergeCell ref="D41:D42"/>
    <mergeCell ref="D43:D44"/>
    <mergeCell ref="D25:D26"/>
    <mergeCell ref="D27:D28"/>
    <mergeCell ref="D29:D30"/>
    <mergeCell ref="D31:D32"/>
    <mergeCell ref="D33:D34"/>
    <mergeCell ref="D15:D16"/>
    <mergeCell ref="B50:C50"/>
    <mergeCell ref="B51:C51"/>
    <mergeCell ref="B41:C42"/>
    <mergeCell ref="B43:C44"/>
    <mergeCell ref="A3:B3"/>
    <mergeCell ref="E4:F4"/>
    <mergeCell ref="E7:F7"/>
    <mergeCell ref="A4:C4"/>
    <mergeCell ref="E5:F6"/>
    <mergeCell ref="E9:F10"/>
    <mergeCell ref="E11:F11"/>
    <mergeCell ref="A7:B8"/>
    <mergeCell ref="A9:C9"/>
    <mergeCell ref="A11:C11"/>
    <mergeCell ref="E14:F14"/>
    <mergeCell ref="E45:F45"/>
    <mergeCell ref="A46:A51"/>
    <mergeCell ref="E50:F50"/>
    <mergeCell ref="E51:F51"/>
    <mergeCell ref="E34:F34"/>
    <mergeCell ref="E32:F32"/>
    <mergeCell ref="B27:C28"/>
    <mergeCell ref="B29:C30"/>
    <mergeCell ref="B31:C32"/>
    <mergeCell ref="A14:C14"/>
    <mergeCell ref="E16:F16"/>
    <mergeCell ref="E18:F18"/>
    <mergeCell ref="E20:F20"/>
    <mergeCell ref="E22:F22"/>
    <mergeCell ref="E24:F24"/>
    <mergeCell ref="B47:C47"/>
    <mergeCell ref="B48:C48"/>
    <mergeCell ref="B49:C49"/>
    <mergeCell ref="B33:C34"/>
    <mergeCell ref="B35:C36"/>
    <mergeCell ref="B37:C38"/>
    <mergeCell ref="B39:C40"/>
    <mergeCell ref="B45:C45"/>
    <mergeCell ref="B46:C46"/>
    <mergeCell ref="B19:C20"/>
    <mergeCell ref="B21:C22"/>
    <mergeCell ref="B23:C24"/>
    <mergeCell ref="D17:D18"/>
    <mergeCell ref="D19:D20"/>
    <mergeCell ref="D21:D22"/>
    <mergeCell ref="D23:D24"/>
    <mergeCell ref="B15:C16"/>
    <mergeCell ref="B17:C18"/>
    <mergeCell ref="E42:F42"/>
    <mergeCell ref="E44:F44"/>
    <mergeCell ref="E52:F52"/>
    <mergeCell ref="E46:F46"/>
    <mergeCell ref="E47:F47"/>
    <mergeCell ref="E48:F48"/>
    <mergeCell ref="E49:F49"/>
    <mergeCell ref="E36:F36"/>
    <mergeCell ref="E25:F25"/>
    <mergeCell ref="E27:F27"/>
    <mergeCell ref="E29:F29"/>
    <mergeCell ref="E31:F31"/>
    <mergeCell ref="E33:F33"/>
    <mergeCell ref="E35:F35"/>
    <mergeCell ref="E38:F38"/>
    <mergeCell ref="E40:F40"/>
    <mergeCell ref="E30:F30"/>
    <mergeCell ref="E28:F28"/>
    <mergeCell ref="E26:F26"/>
  </mergeCells>
  <phoneticPr fontId="3"/>
  <dataValidations count="1">
    <dataValidation type="list" allowBlank="1" showInputMessage="1" showErrorMessage="1" sqref="B15:C44">
      <formula1>$H$15:$H$30</formula1>
    </dataValidation>
  </dataValidations>
  <printOptions horizontalCentered="1"/>
  <pageMargins left="0.70866141732283472" right="0.70866141732283472" top="0.39370078740157483" bottom="0.3937007874015748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N30"/>
  <sheetViews>
    <sheetView showZeros="0" zoomScaleNormal="100" workbookViewId="0">
      <selection activeCell="E24" sqref="E24"/>
    </sheetView>
  </sheetViews>
  <sheetFormatPr defaultRowHeight="24" customHeight="1"/>
  <cols>
    <col min="1" max="3" width="14.375" style="75" customWidth="1"/>
    <col min="4" max="5" width="10.5" style="206" customWidth="1"/>
    <col min="6" max="6" width="11" style="75" customWidth="1"/>
    <col min="7" max="14" width="9" style="63"/>
    <col min="15" max="16384" width="9" style="196"/>
  </cols>
  <sheetData>
    <row r="1" spans="1:6" ht="24" customHeight="1">
      <c r="A1" s="42" t="s">
        <v>21</v>
      </c>
      <c r="D1" s="194" t="s">
        <v>31</v>
      </c>
      <c r="E1" s="384">
        <f>'7．計画承認申請書'!H8</f>
        <v>0</v>
      </c>
      <c r="F1" s="384"/>
    </row>
    <row r="2" spans="1:6" ht="24" customHeight="1">
      <c r="A2" s="42"/>
      <c r="D2" s="194"/>
      <c r="E2" s="195"/>
      <c r="F2" s="195"/>
    </row>
    <row r="3" spans="1:6" ht="24" customHeight="1">
      <c r="A3" s="389" t="s">
        <v>317</v>
      </c>
      <c r="B3" s="389"/>
      <c r="C3" s="389"/>
      <c r="D3" s="389"/>
      <c r="E3" s="389"/>
      <c r="F3" s="389"/>
    </row>
    <row r="4" spans="1:6" ht="24" customHeight="1">
      <c r="A4" s="351" t="s">
        <v>316</v>
      </c>
      <c r="B4" s="351"/>
    </row>
    <row r="5" spans="1:6" ht="24" customHeight="1">
      <c r="A5" s="385" t="s">
        <v>23</v>
      </c>
      <c r="B5" s="387" t="s">
        <v>24</v>
      </c>
      <c r="C5" s="387" t="s">
        <v>25</v>
      </c>
      <c r="D5" s="344" t="s">
        <v>14</v>
      </c>
      <c r="E5" s="386"/>
      <c r="F5" s="385" t="s">
        <v>27</v>
      </c>
    </row>
    <row r="6" spans="1:6" ht="24" customHeight="1">
      <c r="A6" s="385"/>
      <c r="B6" s="388"/>
      <c r="C6" s="388"/>
      <c r="D6" s="77" t="s">
        <v>15</v>
      </c>
      <c r="E6" s="77" t="s">
        <v>16</v>
      </c>
      <c r="F6" s="385"/>
    </row>
    <row r="7" spans="1:6" ht="24" customHeight="1">
      <c r="A7" s="198" t="s">
        <v>17</v>
      </c>
      <c r="B7" s="218">
        <f>'5．収支内訳書'!D7</f>
        <v>0</v>
      </c>
      <c r="C7" s="220"/>
      <c r="D7" s="193">
        <f>B7-C7</f>
        <v>0</v>
      </c>
      <c r="E7" s="193">
        <f>C7-B7</f>
        <v>0</v>
      </c>
      <c r="F7" s="26"/>
    </row>
    <row r="8" spans="1:6" ht="24" customHeight="1">
      <c r="A8" s="198" t="s">
        <v>18</v>
      </c>
      <c r="B8" s="218">
        <f>'5．収支内訳書'!D5</f>
        <v>0</v>
      </c>
      <c r="C8" s="220"/>
      <c r="D8" s="193">
        <f t="shared" ref="D8:D9" si="0">B8-C8</f>
        <v>0</v>
      </c>
      <c r="E8" s="193">
        <f t="shared" ref="E8:E9" si="1">C8-B8</f>
        <v>0</v>
      </c>
      <c r="F8" s="26"/>
    </row>
    <row r="9" spans="1:6" ht="24" customHeight="1">
      <c r="A9" s="198" t="s">
        <v>28</v>
      </c>
      <c r="B9" s="202">
        <f>'5．収支内訳書'!D9:D10</f>
        <v>0</v>
      </c>
      <c r="C9" s="220"/>
      <c r="D9" s="193">
        <f t="shared" si="0"/>
        <v>0</v>
      </c>
      <c r="E9" s="193">
        <f t="shared" si="1"/>
        <v>0</v>
      </c>
      <c r="F9" s="26"/>
    </row>
    <row r="10" spans="1:6" ht="24" customHeight="1">
      <c r="A10" s="198" t="s">
        <v>19</v>
      </c>
      <c r="B10" s="202">
        <f>SUM(B7:B9)</f>
        <v>0</v>
      </c>
      <c r="C10" s="202">
        <f>SUM(C7:C9)</f>
        <v>0</v>
      </c>
      <c r="D10" s="219">
        <f t="shared" ref="D10:E10" si="2">SUM(D7:D9)</f>
        <v>0</v>
      </c>
      <c r="E10" s="219">
        <f t="shared" si="2"/>
        <v>0</v>
      </c>
      <c r="F10" s="39"/>
    </row>
    <row r="11" spans="1:6" ht="24" customHeight="1">
      <c r="A11" s="40"/>
      <c r="B11" s="217"/>
    </row>
    <row r="12" spans="1:6" ht="24" customHeight="1">
      <c r="A12" s="351" t="s">
        <v>20</v>
      </c>
      <c r="B12" s="351"/>
    </row>
    <row r="13" spans="1:6" ht="24" customHeight="1">
      <c r="A13" s="385" t="s">
        <v>23</v>
      </c>
      <c r="B13" s="387" t="s">
        <v>24</v>
      </c>
      <c r="C13" s="387" t="s">
        <v>25</v>
      </c>
      <c r="D13" s="344" t="s">
        <v>14</v>
      </c>
      <c r="E13" s="386"/>
      <c r="F13" s="385" t="s">
        <v>27</v>
      </c>
    </row>
    <row r="14" spans="1:6" ht="24" customHeight="1">
      <c r="A14" s="385"/>
      <c r="B14" s="388"/>
      <c r="C14" s="388"/>
      <c r="D14" s="77" t="s">
        <v>15</v>
      </c>
      <c r="E14" s="77" t="s">
        <v>16</v>
      </c>
      <c r="F14" s="385"/>
    </row>
    <row r="15" spans="1:6" ht="24" customHeight="1">
      <c r="A15" s="39">
        <f>'5．収支内訳書'!B15</f>
        <v>0</v>
      </c>
      <c r="B15" s="243">
        <f>'5．収支内訳書'!D15</f>
        <v>0</v>
      </c>
      <c r="C15" s="244"/>
      <c r="D15" s="193">
        <f>B15-C15</f>
        <v>0</v>
      </c>
      <c r="E15" s="193">
        <f>C15-B15</f>
        <v>0</v>
      </c>
      <c r="F15" s="26"/>
    </row>
    <row r="16" spans="1:6" ht="24" customHeight="1">
      <c r="A16" s="39">
        <f>'5．収支内訳書'!B17</f>
        <v>0</v>
      </c>
      <c r="B16" s="243">
        <f>'5．収支内訳書'!D17</f>
        <v>0</v>
      </c>
      <c r="C16" s="244"/>
      <c r="D16" s="193">
        <f t="shared" ref="D16:D29" si="3">B16-C16</f>
        <v>0</v>
      </c>
      <c r="E16" s="193">
        <f t="shared" ref="E16:E29" si="4">C16-B16</f>
        <v>0</v>
      </c>
      <c r="F16" s="26"/>
    </row>
    <row r="17" spans="1:6" ht="24" customHeight="1">
      <c r="A17" s="39">
        <f>'5．収支内訳書'!B19</f>
        <v>0</v>
      </c>
      <c r="B17" s="243">
        <f>'5．収支内訳書'!D19</f>
        <v>0</v>
      </c>
      <c r="C17" s="244"/>
      <c r="D17" s="193">
        <f t="shared" si="3"/>
        <v>0</v>
      </c>
      <c r="E17" s="193">
        <f t="shared" si="4"/>
        <v>0</v>
      </c>
      <c r="F17" s="26"/>
    </row>
    <row r="18" spans="1:6" ht="24" customHeight="1">
      <c r="A18" s="39">
        <f>'5．収支内訳書'!B21</f>
        <v>0</v>
      </c>
      <c r="B18" s="243">
        <f>'5．収支内訳書'!D21</f>
        <v>0</v>
      </c>
      <c r="C18" s="244"/>
      <c r="D18" s="193">
        <f t="shared" si="3"/>
        <v>0</v>
      </c>
      <c r="E18" s="193">
        <f t="shared" si="4"/>
        <v>0</v>
      </c>
      <c r="F18" s="26"/>
    </row>
    <row r="19" spans="1:6" ht="24" customHeight="1">
      <c r="A19" s="39">
        <f>'5．収支内訳書'!B23</f>
        <v>0</v>
      </c>
      <c r="B19" s="243">
        <f>'5．収支内訳書'!D23</f>
        <v>0</v>
      </c>
      <c r="C19" s="244"/>
      <c r="D19" s="193">
        <f t="shared" si="3"/>
        <v>0</v>
      </c>
      <c r="E19" s="193">
        <f t="shared" si="4"/>
        <v>0</v>
      </c>
      <c r="F19" s="26"/>
    </row>
    <row r="20" spans="1:6" ht="24" customHeight="1">
      <c r="A20" s="39">
        <f>'5．収支内訳書'!B25</f>
        <v>0</v>
      </c>
      <c r="B20" s="243">
        <f>'5．収支内訳書'!D25</f>
        <v>0</v>
      </c>
      <c r="C20" s="244"/>
      <c r="D20" s="193">
        <f t="shared" si="3"/>
        <v>0</v>
      </c>
      <c r="E20" s="193">
        <f t="shared" si="4"/>
        <v>0</v>
      </c>
      <c r="F20" s="26"/>
    </row>
    <row r="21" spans="1:6" ht="24" customHeight="1">
      <c r="A21" s="39">
        <f>'5．収支内訳書'!B27</f>
        <v>0</v>
      </c>
      <c r="B21" s="243">
        <f>'5．収支内訳書'!D27</f>
        <v>0</v>
      </c>
      <c r="C21" s="244"/>
      <c r="D21" s="193">
        <f t="shared" si="3"/>
        <v>0</v>
      </c>
      <c r="E21" s="193">
        <f t="shared" si="4"/>
        <v>0</v>
      </c>
      <c r="F21" s="26"/>
    </row>
    <row r="22" spans="1:6" ht="24" customHeight="1">
      <c r="A22" s="39">
        <f>'5．収支内訳書'!B29</f>
        <v>0</v>
      </c>
      <c r="B22" s="243">
        <f>'5．収支内訳書'!D29</f>
        <v>0</v>
      </c>
      <c r="C22" s="244"/>
      <c r="D22" s="193">
        <f t="shared" si="3"/>
        <v>0</v>
      </c>
      <c r="E22" s="193">
        <f t="shared" si="4"/>
        <v>0</v>
      </c>
      <c r="F22" s="26"/>
    </row>
    <row r="23" spans="1:6" ht="24" customHeight="1">
      <c r="A23" s="39">
        <f>'5．収支内訳書'!B31</f>
        <v>0</v>
      </c>
      <c r="B23" s="243">
        <f>'5．収支内訳書'!D31</f>
        <v>0</v>
      </c>
      <c r="C23" s="244"/>
      <c r="D23" s="193">
        <f t="shared" si="3"/>
        <v>0</v>
      </c>
      <c r="E23" s="193">
        <f t="shared" si="4"/>
        <v>0</v>
      </c>
      <c r="F23" s="26"/>
    </row>
    <row r="24" spans="1:6" ht="24" customHeight="1">
      <c r="A24" s="39">
        <f>'5．収支内訳書'!B33</f>
        <v>0</v>
      </c>
      <c r="B24" s="243">
        <f>'5．収支内訳書'!D33</f>
        <v>0</v>
      </c>
      <c r="C24" s="244"/>
      <c r="D24" s="193">
        <f t="shared" si="3"/>
        <v>0</v>
      </c>
      <c r="E24" s="193">
        <f t="shared" si="4"/>
        <v>0</v>
      </c>
      <c r="F24" s="26"/>
    </row>
    <row r="25" spans="1:6" ht="24" customHeight="1">
      <c r="A25" s="39">
        <f>'5．収支内訳書'!B35</f>
        <v>0</v>
      </c>
      <c r="B25" s="243">
        <f>'5．収支内訳書'!D35</f>
        <v>0</v>
      </c>
      <c r="C25" s="244"/>
      <c r="D25" s="193">
        <f t="shared" si="3"/>
        <v>0</v>
      </c>
      <c r="E25" s="193">
        <f t="shared" si="4"/>
        <v>0</v>
      </c>
      <c r="F25" s="26"/>
    </row>
    <row r="26" spans="1:6" ht="24" customHeight="1">
      <c r="A26" s="39">
        <f>'5．収支内訳書'!B37</f>
        <v>0</v>
      </c>
      <c r="B26" s="243">
        <f>'5．収支内訳書'!D37</f>
        <v>0</v>
      </c>
      <c r="C26" s="244"/>
      <c r="D26" s="193">
        <f t="shared" si="3"/>
        <v>0</v>
      </c>
      <c r="E26" s="193">
        <f t="shared" si="4"/>
        <v>0</v>
      </c>
      <c r="F26" s="26"/>
    </row>
    <row r="27" spans="1:6" ht="24" customHeight="1">
      <c r="A27" s="39">
        <f>'5．収支内訳書'!B39</f>
        <v>0</v>
      </c>
      <c r="B27" s="243">
        <f>'5．収支内訳書'!D39</f>
        <v>0</v>
      </c>
      <c r="C27" s="244"/>
      <c r="D27" s="193">
        <f t="shared" si="3"/>
        <v>0</v>
      </c>
      <c r="E27" s="193">
        <f t="shared" si="4"/>
        <v>0</v>
      </c>
      <c r="F27" s="26"/>
    </row>
    <row r="28" spans="1:6" ht="24" customHeight="1">
      <c r="A28" s="39">
        <f>'5．収支内訳書'!B41</f>
        <v>0</v>
      </c>
      <c r="B28" s="243">
        <f>'5．収支内訳書'!D41</f>
        <v>0</v>
      </c>
      <c r="C28" s="244"/>
      <c r="D28" s="193">
        <f t="shared" si="3"/>
        <v>0</v>
      </c>
      <c r="E28" s="193">
        <f t="shared" si="4"/>
        <v>0</v>
      </c>
      <c r="F28" s="26"/>
    </row>
    <row r="29" spans="1:6" ht="24" customHeight="1">
      <c r="A29" s="39">
        <f>'5．収支内訳書'!B43</f>
        <v>0</v>
      </c>
      <c r="B29" s="243">
        <f>'5．収支内訳書'!D43</f>
        <v>0</v>
      </c>
      <c r="C29" s="244"/>
      <c r="D29" s="193">
        <f t="shared" si="3"/>
        <v>0</v>
      </c>
      <c r="E29" s="193">
        <f t="shared" si="4"/>
        <v>0</v>
      </c>
      <c r="F29" s="26"/>
    </row>
    <row r="30" spans="1:6" ht="24" customHeight="1">
      <c r="A30" s="198" t="s">
        <v>19</v>
      </c>
      <c r="B30" s="245">
        <f>SUM(B15:B29)</f>
        <v>0</v>
      </c>
      <c r="C30" s="245">
        <f>SUM(C15:C29)</f>
        <v>0</v>
      </c>
      <c r="D30" s="193">
        <f>B30-C30</f>
        <v>0</v>
      </c>
      <c r="E30" s="193">
        <f>C30-B30</f>
        <v>0</v>
      </c>
      <c r="F30" s="39"/>
    </row>
  </sheetData>
  <sheetProtection algorithmName="SHA-512" hashValue="xiAy4OtWqSTVe88PU8G61Mu9oc6cVcL5aHku6W9hfc/ufsJy0RDuWi79D2c8UBrqycj0At2aB8V1vUTNQ6Lfmw==" saltValue="2q2Qk5t+MAxn+MlJJfzUVw==" spinCount="100000" sheet="1" objects="1" scenarios="1"/>
  <protectedRanges>
    <protectedRange sqref="C7:C9 F7:F9 C15:C29 F15:F29" name="範囲2"/>
  </protectedRanges>
  <mergeCells count="14">
    <mergeCell ref="E1:F1"/>
    <mergeCell ref="A13:A14"/>
    <mergeCell ref="D13:E13"/>
    <mergeCell ref="F13:F14"/>
    <mergeCell ref="C13:C14"/>
    <mergeCell ref="B13:B14"/>
    <mergeCell ref="A12:B12"/>
    <mergeCell ref="A4:B4"/>
    <mergeCell ref="A5:A6"/>
    <mergeCell ref="D5:E5"/>
    <mergeCell ref="F5:F6"/>
    <mergeCell ref="C5:C6"/>
    <mergeCell ref="B5:B6"/>
    <mergeCell ref="A3:F3"/>
  </mergeCells>
  <phoneticPr fontId="3"/>
  <printOptions horizontalCentered="1"/>
  <pageMargins left="0.70866141732283472" right="0.70866141732283472" top="0.59055118110236227" bottom="0.39370078740157483" header="0.31496062992125984" footer="0.31496062992125984"/>
  <pageSetup paperSize="9" scale="115"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sheetPr>
  <dimension ref="A1:N45"/>
  <sheetViews>
    <sheetView showZeros="0" zoomScaleNormal="100" workbookViewId="0">
      <selection activeCell="K17" sqref="K17"/>
    </sheetView>
  </sheetViews>
  <sheetFormatPr defaultRowHeight="18.75" customHeight="1"/>
  <cols>
    <col min="1" max="1" width="2.5" style="57" customWidth="1"/>
    <col min="2" max="2" width="7.625" style="57" customWidth="1"/>
    <col min="3" max="3" width="9.125" style="57" customWidth="1"/>
    <col min="4" max="4" width="2.75" style="57" customWidth="1"/>
    <col min="5" max="5" width="12.625" style="57" customWidth="1"/>
    <col min="6" max="6" width="9.5" style="57" bestFit="1" customWidth="1"/>
    <col min="7" max="7" width="11.625" style="57" bestFit="1" customWidth="1"/>
    <col min="8" max="8" width="14.875" style="57" customWidth="1"/>
    <col min="9" max="9" width="12.625" style="57" customWidth="1"/>
    <col min="10" max="10" width="3.5" style="57" bestFit="1" customWidth="1"/>
    <col min="11" max="11" width="9.75" style="57" customWidth="1"/>
    <col min="12" max="13" width="9" style="57"/>
    <col min="14" max="14" width="9" style="63"/>
    <col min="15" max="16384" width="9" style="57"/>
  </cols>
  <sheetData>
    <row r="1" spans="1:14" ht="18.75" customHeight="1">
      <c r="A1" s="60" t="s">
        <v>32</v>
      </c>
    </row>
    <row r="2" spans="1:14" ht="18.75" customHeight="1">
      <c r="H2" s="390"/>
      <c r="I2" s="391"/>
      <c r="J2" s="391"/>
    </row>
    <row r="5" spans="1:14" ht="18.75" customHeight="1">
      <c r="A5" s="57" t="s">
        <v>33</v>
      </c>
    </row>
    <row r="6" spans="1:14" ht="18.75" customHeight="1">
      <c r="N6" s="63" t="s">
        <v>260</v>
      </c>
    </row>
    <row r="7" spans="1:14" ht="18.75" customHeight="1">
      <c r="G7" s="58" t="s">
        <v>34</v>
      </c>
      <c r="H7" s="75" t="s">
        <v>58</v>
      </c>
      <c r="I7" s="96">
        <f>'１．団体に関する調書'!D6</f>
        <v>0</v>
      </c>
      <c r="J7" s="75"/>
      <c r="N7" s="63" t="s">
        <v>261</v>
      </c>
    </row>
    <row r="8" spans="1:14" ht="18.75" customHeight="1">
      <c r="F8" s="59" t="s">
        <v>37</v>
      </c>
      <c r="G8" s="58" t="s">
        <v>35</v>
      </c>
      <c r="H8" s="396">
        <f>'１．団体に関する調書'!C3</f>
        <v>0</v>
      </c>
      <c r="I8" s="396"/>
      <c r="J8" s="396"/>
      <c r="N8" s="63" t="s">
        <v>262</v>
      </c>
    </row>
    <row r="9" spans="1:14" ht="18.75" customHeight="1">
      <c r="G9" s="58" t="s">
        <v>36</v>
      </c>
      <c r="H9" s="397">
        <f>'１．団体に関する調書'!C5</f>
        <v>0</v>
      </c>
      <c r="I9" s="397"/>
      <c r="J9" s="76" t="s">
        <v>57</v>
      </c>
      <c r="N9" s="63" t="s">
        <v>263</v>
      </c>
    </row>
    <row r="10" spans="1:14" ht="18.75" customHeight="1">
      <c r="N10" s="63" t="s">
        <v>264</v>
      </c>
    </row>
    <row r="11" spans="1:14" ht="18.75" customHeight="1">
      <c r="N11" s="63" t="s">
        <v>265</v>
      </c>
    </row>
    <row r="12" spans="1:14" ht="18.75" customHeight="1">
      <c r="A12" s="254" t="s">
        <v>38</v>
      </c>
      <c r="B12" s="254"/>
      <c r="C12" s="254"/>
      <c r="D12" s="254"/>
      <c r="E12" s="254"/>
      <c r="F12" s="254"/>
      <c r="G12" s="254"/>
      <c r="H12" s="254"/>
      <c r="I12" s="254"/>
      <c r="J12" s="254"/>
      <c r="N12" s="63" t="s">
        <v>266</v>
      </c>
    </row>
    <row r="13" spans="1:14" ht="18.75" customHeight="1">
      <c r="N13" s="63" t="s">
        <v>267</v>
      </c>
    </row>
    <row r="14" spans="1:14" ht="18.75" customHeight="1">
      <c r="N14" s="63" t="s">
        <v>268</v>
      </c>
    </row>
    <row r="15" spans="1:14" ht="18.75" customHeight="1">
      <c r="B15" s="236"/>
      <c r="C15" s="398" t="s">
        <v>59</v>
      </c>
      <c r="D15" s="398"/>
      <c r="E15" s="398"/>
      <c r="F15" s="398"/>
      <c r="G15" s="398"/>
      <c r="H15" s="398"/>
      <c r="I15" s="398"/>
      <c r="J15" s="398"/>
      <c r="N15" s="63" t="s">
        <v>269</v>
      </c>
    </row>
    <row r="16" spans="1:14" ht="18.75" customHeight="1">
      <c r="A16" s="398" t="s">
        <v>61</v>
      </c>
      <c r="B16" s="398"/>
      <c r="C16" s="398"/>
      <c r="D16" s="398"/>
      <c r="E16" s="398"/>
      <c r="F16" s="398"/>
      <c r="G16" s="398"/>
      <c r="H16" s="398"/>
      <c r="I16" s="398"/>
      <c r="J16" s="398"/>
      <c r="N16" s="63" t="s">
        <v>270</v>
      </c>
    </row>
    <row r="17" spans="1:14" ht="18.75" customHeight="1">
      <c r="A17" s="398" t="s">
        <v>60</v>
      </c>
      <c r="B17" s="398"/>
      <c r="C17" s="398"/>
      <c r="D17" s="398"/>
      <c r="E17" s="398"/>
      <c r="F17" s="398"/>
      <c r="G17" s="398"/>
      <c r="H17" s="398"/>
      <c r="I17" s="398"/>
      <c r="J17" s="398"/>
      <c r="N17" s="63" t="s">
        <v>271</v>
      </c>
    </row>
    <row r="18" spans="1:14" ht="18.75" customHeight="1">
      <c r="N18" s="63" t="s">
        <v>272</v>
      </c>
    </row>
    <row r="19" spans="1:14" ht="18.75" customHeight="1">
      <c r="A19" s="254" t="s">
        <v>39</v>
      </c>
      <c r="B19" s="254"/>
      <c r="C19" s="254"/>
      <c r="D19" s="254"/>
      <c r="E19" s="254"/>
      <c r="F19" s="254"/>
      <c r="G19" s="254"/>
      <c r="H19" s="254"/>
      <c r="I19" s="254"/>
      <c r="J19" s="254"/>
      <c r="N19" s="63" t="s">
        <v>273</v>
      </c>
    </row>
    <row r="20" spans="1:14" ht="18.75" customHeight="1">
      <c r="N20" s="63" t="s">
        <v>274</v>
      </c>
    </row>
    <row r="21" spans="1:14" ht="18.75" customHeight="1">
      <c r="A21" s="56" t="s">
        <v>55</v>
      </c>
      <c r="B21" s="399" t="s">
        <v>53</v>
      </c>
      <c r="C21" s="400"/>
      <c r="D21" s="42"/>
      <c r="E21" s="392">
        <f>'3．事業計画書'!A6</f>
        <v>0</v>
      </c>
      <c r="F21" s="392"/>
      <c r="G21" s="392"/>
      <c r="H21" s="392"/>
      <c r="I21" s="392"/>
      <c r="N21" s="63" t="s">
        <v>275</v>
      </c>
    </row>
    <row r="22" spans="1:14" s="75" customFormat="1" ht="18.75" customHeight="1">
      <c r="A22" s="97"/>
      <c r="B22" s="98"/>
      <c r="C22" s="99"/>
      <c r="D22" s="55"/>
      <c r="E22" s="100"/>
      <c r="F22" s="100"/>
      <c r="G22" s="100"/>
      <c r="H22" s="100"/>
      <c r="I22" s="100"/>
      <c r="N22" s="63" t="s">
        <v>276</v>
      </c>
    </row>
    <row r="23" spans="1:14" ht="18.75" customHeight="1">
      <c r="A23" s="56" t="s">
        <v>56</v>
      </c>
      <c r="B23" s="399" t="s">
        <v>54</v>
      </c>
      <c r="C23" s="400"/>
      <c r="D23" s="42"/>
      <c r="E23" s="393"/>
      <c r="F23" s="393"/>
      <c r="G23" s="393"/>
      <c r="H23" s="393"/>
      <c r="I23" s="393"/>
      <c r="J23" s="59"/>
      <c r="K23" s="59"/>
      <c r="L23" s="59"/>
      <c r="N23" s="63" t="s">
        <v>277</v>
      </c>
    </row>
    <row r="24" spans="1:14" ht="18.75" customHeight="1">
      <c r="A24" s="42"/>
      <c r="B24" s="42"/>
      <c r="C24" s="42"/>
      <c r="D24" s="42"/>
      <c r="E24" s="393"/>
      <c r="F24" s="393"/>
      <c r="G24" s="393"/>
      <c r="H24" s="393"/>
      <c r="I24" s="393"/>
      <c r="J24" s="59"/>
      <c r="K24" s="59"/>
      <c r="L24" s="59"/>
      <c r="N24" s="63" t="s">
        <v>278</v>
      </c>
    </row>
    <row r="25" spans="1:14" ht="18.75" customHeight="1">
      <c r="A25" s="42"/>
      <c r="B25" s="42"/>
      <c r="C25" s="42"/>
      <c r="D25" s="42"/>
      <c r="E25" s="393"/>
      <c r="F25" s="393"/>
      <c r="G25" s="393"/>
      <c r="H25" s="393"/>
      <c r="I25" s="393"/>
      <c r="N25" s="63" t="s">
        <v>279</v>
      </c>
    </row>
    <row r="26" spans="1:14" ht="18.75" customHeight="1">
      <c r="A26" s="42"/>
      <c r="B26" s="42"/>
      <c r="C26" s="42"/>
      <c r="D26" s="42"/>
      <c r="E26" s="62"/>
      <c r="F26" s="62"/>
      <c r="G26" s="62"/>
      <c r="H26" s="62"/>
      <c r="I26" s="62"/>
      <c r="N26" s="63" t="s">
        <v>280</v>
      </c>
    </row>
    <row r="27" spans="1:14" ht="18.75" customHeight="1">
      <c r="B27" s="398" t="s">
        <v>66</v>
      </c>
      <c r="C27" s="398"/>
      <c r="N27" s="63" t="s">
        <v>281</v>
      </c>
    </row>
    <row r="28" spans="1:14" ht="20.25" customHeight="1">
      <c r="B28" s="61" t="s">
        <v>188</v>
      </c>
      <c r="N28" s="63" t="s">
        <v>282</v>
      </c>
    </row>
    <row r="29" spans="1:14" ht="13.5">
      <c r="B29" s="76"/>
      <c r="C29" s="394" t="s">
        <v>40</v>
      </c>
      <c r="D29" s="395"/>
      <c r="E29" s="395"/>
      <c r="F29" s="395"/>
      <c r="G29" s="395"/>
      <c r="H29" s="395"/>
      <c r="I29" s="395"/>
      <c r="J29" s="395"/>
      <c r="N29" s="63" t="s">
        <v>283</v>
      </c>
    </row>
    <row r="30" spans="1:14" ht="13.5">
      <c r="B30" s="76"/>
      <c r="C30" s="394" t="s">
        <v>41</v>
      </c>
      <c r="D30" s="395"/>
      <c r="E30" s="395"/>
      <c r="F30" s="395"/>
      <c r="G30" s="395"/>
      <c r="H30" s="395"/>
      <c r="I30" s="395"/>
      <c r="J30" s="395"/>
      <c r="N30" s="63" t="s">
        <v>284</v>
      </c>
    </row>
    <row r="31" spans="1:14" ht="13.5">
      <c r="B31" s="76"/>
      <c r="C31" s="394" t="s">
        <v>42</v>
      </c>
      <c r="D31" s="395"/>
      <c r="E31" s="395"/>
      <c r="F31" s="395"/>
      <c r="G31" s="395"/>
      <c r="H31" s="395"/>
      <c r="I31" s="395"/>
      <c r="J31" s="395"/>
      <c r="N31" s="63" t="s">
        <v>285</v>
      </c>
    </row>
    <row r="32" spans="1:14" ht="13.5">
      <c r="B32" s="76"/>
      <c r="C32" s="394" t="s">
        <v>43</v>
      </c>
      <c r="D32" s="395"/>
      <c r="E32" s="395"/>
      <c r="F32" s="395"/>
      <c r="G32" s="395"/>
      <c r="H32" s="395"/>
      <c r="I32" s="395"/>
      <c r="J32" s="395"/>
      <c r="N32" s="63" t="s">
        <v>286</v>
      </c>
    </row>
    <row r="33" spans="2:14" ht="13.5">
      <c r="B33" s="76"/>
      <c r="C33" s="394" t="s">
        <v>44</v>
      </c>
      <c r="D33" s="395"/>
      <c r="E33" s="395"/>
      <c r="F33" s="395"/>
      <c r="G33" s="395"/>
      <c r="H33" s="395"/>
      <c r="I33" s="395"/>
      <c r="J33" s="395"/>
      <c r="M33" s="59"/>
      <c r="N33" s="63" t="s">
        <v>287</v>
      </c>
    </row>
    <row r="34" spans="2:14" ht="13.5">
      <c r="B34" s="76"/>
      <c r="C34" s="394" t="s">
        <v>45</v>
      </c>
      <c r="D34" s="395"/>
      <c r="E34" s="395"/>
      <c r="F34" s="395"/>
      <c r="G34" s="395"/>
      <c r="H34" s="395"/>
      <c r="I34" s="395"/>
      <c r="J34" s="395"/>
      <c r="N34" s="63" t="s">
        <v>288</v>
      </c>
    </row>
    <row r="35" spans="2:14" ht="13.5">
      <c r="B35" s="76"/>
      <c r="C35" s="394" t="s">
        <v>46</v>
      </c>
      <c r="D35" s="395"/>
      <c r="E35" s="395"/>
      <c r="F35" s="395"/>
      <c r="G35" s="395"/>
      <c r="H35" s="395"/>
      <c r="I35" s="395"/>
      <c r="J35" s="395"/>
    </row>
    <row r="36" spans="2:14" ht="13.5">
      <c r="B36" s="76"/>
      <c r="C36" s="394" t="s">
        <v>47</v>
      </c>
      <c r="D36" s="395"/>
      <c r="E36" s="395"/>
      <c r="F36" s="395"/>
      <c r="G36" s="395"/>
      <c r="H36" s="395"/>
      <c r="I36" s="395"/>
      <c r="J36" s="395"/>
      <c r="K36" s="63"/>
      <c r="L36" s="63"/>
      <c r="M36" s="63"/>
    </row>
    <row r="37" spans="2:14" ht="13.5">
      <c r="B37" s="76"/>
      <c r="C37" s="403" t="s">
        <v>48</v>
      </c>
      <c r="D37" s="395"/>
      <c r="E37" s="395"/>
      <c r="F37" s="395"/>
      <c r="G37" s="395"/>
      <c r="H37" s="395"/>
      <c r="I37" s="395"/>
      <c r="J37" s="395"/>
      <c r="K37" s="63"/>
      <c r="L37" s="63"/>
      <c r="M37" s="63"/>
    </row>
    <row r="38" spans="2:14" ht="13.5">
      <c r="B38" s="76"/>
      <c r="C38" s="394" t="s">
        <v>49</v>
      </c>
      <c r="D38" s="395"/>
      <c r="E38" s="395"/>
      <c r="F38" s="395"/>
      <c r="G38" s="395"/>
      <c r="H38" s="395"/>
      <c r="I38" s="395"/>
      <c r="J38" s="395"/>
      <c r="K38" s="63"/>
      <c r="L38" s="63"/>
      <c r="M38" s="63"/>
    </row>
    <row r="39" spans="2:14" ht="13.5">
      <c r="B39" s="76"/>
      <c r="C39" s="394" t="s">
        <v>50</v>
      </c>
      <c r="D39" s="395"/>
      <c r="E39" s="395"/>
      <c r="F39" s="395"/>
      <c r="G39" s="395"/>
      <c r="H39" s="395"/>
      <c r="I39" s="395"/>
      <c r="J39" s="395"/>
      <c r="K39" s="63"/>
      <c r="L39" s="63" t="s">
        <v>65</v>
      </c>
      <c r="M39" s="63"/>
    </row>
    <row r="40" spans="2:14" ht="13.5">
      <c r="B40" s="76"/>
      <c r="C40" s="394" t="s">
        <v>51</v>
      </c>
      <c r="D40" s="395"/>
      <c r="E40" s="395"/>
      <c r="F40" s="395"/>
      <c r="G40" s="395"/>
      <c r="H40" s="395"/>
      <c r="I40" s="395"/>
      <c r="J40" s="395"/>
      <c r="K40" s="63"/>
      <c r="L40" s="63"/>
      <c r="M40" s="63"/>
    </row>
    <row r="41" spans="2:14" ht="13.5">
      <c r="B41" s="76"/>
      <c r="C41" s="394" t="s">
        <v>62</v>
      </c>
      <c r="D41" s="395"/>
      <c r="E41" s="395"/>
      <c r="F41" s="395"/>
      <c r="G41" s="395"/>
      <c r="H41" s="395"/>
      <c r="I41" s="395"/>
      <c r="J41" s="395"/>
      <c r="K41" s="63"/>
      <c r="L41" s="63"/>
      <c r="M41" s="63"/>
    </row>
    <row r="42" spans="2:14" ht="13.5">
      <c r="B42" s="76"/>
      <c r="C42" s="401" t="s">
        <v>63</v>
      </c>
      <c r="D42" s="402"/>
      <c r="E42" s="402"/>
      <c r="F42" s="402"/>
      <c r="G42" s="402"/>
      <c r="H42" s="402"/>
      <c r="I42" s="402"/>
      <c r="J42" s="402"/>
      <c r="K42" s="63"/>
      <c r="L42" s="63"/>
      <c r="M42" s="63"/>
    </row>
    <row r="43" spans="2:14" ht="13.5">
      <c r="B43" s="76"/>
      <c r="C43" s="401" t="s">
        <v>64</v>
      </c>
      <c r="D43" s="402"/>
      <c r="E43" s="402"/>
      <c r="F43" s="402"/>
      <c r="G43" s="402"/>
      <c r="H43" s="402"/>
      <c r="I43" s="402"/>
      <c r="J43" s="402"/>
      <c r="K43" s="63"/>
      <c r="L43" s="63"/>
      <c r="M43" s="63"/>
    </row>
    <row r="44" spans="2:14" ht="13.5">
      <c r="B44" s="76"/>
      <c r="C44" s="394" t="s">
        <v>52</v>
      </c>
      <c r="D44" s="395"/>
      <c r="E44" s="395"/>
      <c r="F44" s="395"/>
      <c r="G44" s="395"/>
      <c r="H44" s="395"/>
      <c r="I44" s="395"/>
      <c r="J44" s="395"/>
      <c r="K44" s="63"/>
      <c r="L44" s="63"/>
      <c r="M44" s="63"/>
    </row>
    <row r="45" spans="2:14" ht="18.75" customHeight="1">
      <c r="K45" s="63"/>
      <c r="L45" s="63"/>
      <c r="M45" s="63"/>
    </row>
  </sheetData>
  <sheetProtection algorithmName="SHA-512" hashValue="Sx2cfHyYOTZQwpPA/ZMBSDr2kHSo3WKkDm5BJiyLgAuJX8TWxJW3mwRD0dTMny1CLrXntVGWGeK/asWxjpM5/A==" saltValue="a2Nk0YNnGtahg7C6TKIa7g==" spinCount="100000" sheet="1" objects="1" scenarios="1"/>
  <protectedRanges>
    <protectedRange sqref="H2:J2 B15 E23:I25" name="範囲1"/>
  </protectedRanges>
  <mergeCells count="29">
    <mergeCell ref="A12:J12"/>
    <mergeCell ref="B27:C27"/>
    <mergeCell ref="B21:C21"/>
    <mergeCell ref="B23:C23"/>
    <mergeCell ref="C44:J44"/>
    <mergeCell ref="C42:J42"/>
    <mergeCell ref="C43:J43"/>
    <mergeCell ref="C35:J35"/>
    <mergeCell ref="C34:J34"/>
    <mergeCell ref="C36:J36"/>
    <mergeCell ref="C37:J37"/>
    <mergeCell ref="C38:J38"/>
    <mergeCell ref="C39:J39"/>
    <mergeCell ref="H2:J2"/>
    <mergeCell ref="E21:I21"/>
    <mergeCell ref="E23:I25"/>
    <mergeCell ref="C40:J40"/>
    <mergeCell ref="C41:J41"/>
    <mergeCell ref="A19:J19"/>
    <mergeCell ref="C29:J29"/>
    <mergeCell ref="C30:J30"/>
    <mergeCell ref="C31:J31"/>
    <mergeCell ref="C32:J32"/>
    <mergeCell ref="C33:J33"/>
    <mergeCell ref="H8:J8"/>
    <mergeCell ref="H9:I9"/>
    <mergeCell ref="A17:J17"/>
    <mergeCell ref="A16:J16"/>
    <mergeCell ref="C15:J15"/>
  </mergeCells>
  <phoneticPr fontId="3"/>
  <dataValidations count="1">
    <dataValidation type="list" allowBlank="1" showInputMessage="1" showErrorMessage="1" sqref="B15">
      <formula1>$N$5:$N$34</formula1>
    </dataValidation>
  </dataValidations>
  <printOptions horizontalCentered="1"/>
  <pageMargins left="0.78740157480314965" right="0.78740157480314965" top="1.1811023622047245"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342900</xdr:colOff>
                    <xdr:row>27</xdr:row>
                    <xdr:rowOff>228600</xdr:rowOff>
                  </from>
                  <to>
                    <xdr:col>2</xdr:col>
                    <xdr:colOff>66675</xdr:colOff>
                    <xdr:row>29</xdr:row>
                    <xdr:rowOff>47625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342900</xdr:colOff>
                    <xdr:row>28</xdr:row>
                    <xdr:rowOff>133350</xdr:rowOff>
                  </from>
                  <to>
                    <xdr:col>2</xdr:col>
                    <xdr:colOff>381000</xdr:colOff>
                    <xdr:row>30</xdr:row>
                    <xdr:rowOff>38100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342900</xdr:colOff>
                    <xdr:row>30</xdr:row>
                    <xdr:rowOff>133350</xdr:rowOff>
                  </from>
                  <to>
                    <xdr:col>2</xdr:col>
                    <xdr:colOff>66675</xdr:colOff>
                    <xdr:row>32</xdr:row>
                    <xdr:rowOff>38100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342900</xdr:colOff>
                    <xdr:row>30</xdr:row>
                    <xdr:rowOff>133350</xdr:rowOff>
                  </from>
                  <to>
                    <xdr:col>2</xdr:col>
                    <xdr:colOff>66675</xdr:colOff>
                    <xdr:row>32</xdr:row>
                    <xdr:rowOff>38100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342900</xdr:colOff>
                    <xdr:row>32</xdr:row>
                    <xdr:rowOff>133350</xdr:rowOff>
                  </from>
                  <to>
                    <xdr:col>2</xdr:col>
                    <xdr:colOff>66675</xdr:colOff>
                    <xdr:row>34</xdr:row>
                    <xdr:rowOff>38100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342900</xdr:colOff>
                    <xdr:row>35</xdr:row>
                    <xdr:rowOff>133350</xdr:rowOff>
                  </from>
                  <to>
                    <xdr:col>2</xdr:col>
                    <xdr:colOff>66675</xdr:colOff>
                    <xdr:row>37</xdr:row>
                    <xdr:rowOff>38100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342900</xdr:colOff>
                    <xdr:row>34</xdr:row>
                    <xdr:rowOff>133350</xdr:rowOff>
                  </from>
                  <to>
                    <xdr:col>2</xdr:col>
                    <xdr:colOff>66675</xdr:colOff>
                    <xdr:row>36</xdr:row>
                    <xdr:rowOff>38100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342900</xdr:colOff>
                    <xdr:row>33</xdr:row>
                    <xdr:rowOff>133350</xdr:rowOff>
                  </from>
                  <to>
                    <xdr:col>2</xdr:col>
                    <xdr:colOff>66675</xdr:colOff>
                    <xdr:row>35</xdr:row>
                    <xdr:rowOff>38100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342900</xdr:colOff>
                    <xdr:row>31</xdr:row>
                    <xdr:rowOff>133350</xdr:rowOff>
                  </from>
                  <to>
                    <xdr:col>2</xdr:col>
                    <xdr:colOff>66675</xdr:colOff>
                    <xdr:row>33</xdr:row>
                    <xdr:rowOff>38100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342900</xdr:colOff>
                    <xdr:row>30</xdr:row>
                    <xdr:rowOff>133350</xdr:rowOff>
                  </from>
                  <to>
                    <xdr:col>2</xdr:col>
                    <xdr:colOff>66675</xdr:colOff>
                    <xdr:row>32</xdr:row>
                    <xdr:rowOff>38100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342900</xdr:colOff>
                    <xdr:row>29</xdr:row>
                    <xdr:rowOff>133350</xdr:rowOff>
                  </from>
                  <to>
                    <xdr:col>2</xdr:col>
                    <xdr:colOff>66675</xdr:colOff>
                    <xdr:row>31</xdr:row>
                    <xdr:rowOff>38100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xdr:col>
                    <xdr:colOff>342900</xdr:colOff>
                    <xdr:row>36</xdr:row>
                    <xdr:rowOff>133350</xdr:rowOff>
                  </from>
                  <to>
                    <xdr:col>2</xdr:col>
                    <xdr:colOff>66675</xdr:colOff>
                    <xdr:row>38</xdr:row>
                    <xdr:rowOff>38100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xdr:col>
                    <xdr:colOff>342900</xdr:colOff>
                    <xdr:row>37</xdr:row>
                    <xdr:rowOff>133350</xdr:rowOff>
                  </from>
                  <to>
                    <xdr:col>2</xdr:col>
                    <xdr:colOff>66675</xdr:colOff>
                    <xdr:row>39</xdr:row>
                    <xdr:rowOff>38100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1</xdr:col>
                    <xdr:colOff>342900</xdr:colOff>
                    <xdr:row>39</xdr:row>
                    <xdr:rowOff>133350</xdr:rowOff>
                  </from>
                  <to>
                    <xdr:col>2</xdr:col>
                    <xdr:colOff>66675</xdr:colOff>
                    <xdr:row>41</xdr:row>
                    <xdr:rowOff>38100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1</xdr:col>
                    <xdr:colOff>342900</xdr:colOff>
                    <xdr:row>38</xdr:row>
                    <xdr:rowOff>133350</xdr:rowOff>
                  </from>
                  <to>
                    <xdr:col>2</xdr:col>
                    <xdr:colOff>66675</xdr:colOff>
                    <xdr:row>40</xdr:row>
                    <xdr:rowOff>38100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from>
                    <xdr:col>1</xdr:col>
                    <xdr:colOff>342900</xdr:colOff>
                    <xdr:row>42</xdr:row>
                    <xdr:rowOff>133350</xdr:rowOff>
                  </from>
                  <to>
                    <xdr:col>2</xdr:col>
                    <xdr:colOff>66675</xdr:colOff>
                    <xdr:row>44</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J20"/>
  <sheetViews>
    <sheetView showZeros="0" workbookViewId="0">
      <selection activeCell="H19" sqref="H19"/>
    </sheetView>
  </sheetViews>
  <sheetFormatPr defaultRowHeight="18.75" customHeight="1"/>
  <cols>
    <col min="1" max="1" width="3.25" style="57" customWidth="1"/>
    <col min="2" max="2" width="7.125" style="57" customWidth="1"/>
    <col min="3" max="3" width="9.125" style="57" customWidth="1"/>
    <col min="4" max="4" width="2.75" style="57" customWidth="1"/>
    <col min="5" max="5" width="12.625" style="57" customWidth="1"/>
    <col min="6" max="6" width="9.5" style="57" bestFit="1" customWidth="1"/>
    <col min="7" max="7" width="11.625" style="57" bestFit="1" customWidth="1"/>
    <col min="8" max="8" width="14.875" style="57" customWidth="1"/>
    <col min="9" max="9" width="12.625" style="57" customWidth="1"/>
    <col min="10" max="10" width="3.5" style="57" bestFit="1" customWidth="1"/>
    <col min="11" max="11" width="9.75" style="57" customWidth="1"/>
    <col min="12" max="16384" width="9" style="57"/>
  </cols>
  <sheetData>
    <row r="1" spans="1:10" ht="18.75" customHeight="1">
      <c r="A1" s="82" t="s">
        <v>145</v>
      </c>
    </row>
    <row r="2" spans="1:10" ht="18.75" customHeight="1">
      <c r="H2" s="405">
        <f>'7．計画承認申請書'!H2:J2</f>
        <v>0</v>
      </c>
      <c r="I2" s="406"/>
      <c r="J2" s="406"/>
    </row>
    <row r="5" spans="1:10" ht="18.75" customHeight="1">
      <c r="A5" s="57" t="s">
        <v>33</v>
      </c>
    </row>
    <row r="7" spans="1:10" ht="18.75" customHeight="1">
      <c r="G7" s="58" t="s">
        <v>34</v>
      </c>
      <c r="H7" s="75" t="s">
        <v>58</v>
      </c>
      <c r="I7" s="96">
        <f>'１．団体に関する調書'!D6</f>
        <v>0</v>
      </c>
      <c r="J7" s="75"/>
    </row>
    <row r="8" spans="1:10" ht="18.75" customHeight="1">
      <c r="F8" s="86" t="s">
        <v>37</v>
      </c>
      <c r="G8" s="58" t="s">
        <v>35</v>
      </c>
      <c r="H8" s="396">
        <f>'１．団体に関する調書'!C3</f>
        <v>0</v>
      </c>
      <c r="I8" s="396"/>
      <c r="J8" s="396"/>
    </row>
    <row r="9" spans="1:10" ht="18.75" customHeight="1">
      <c r="G9" s="58" t="s">
        <v>36</v>
      </c>
      <c r="H9" s="397">
        <f>'１．団体に関する調書'!C5</f>
        <v>0</v>
      </c>
      <c r="I9" s="397"/>
      <c r="J9" s="76" t="s">
        <v>57</v>
      </c>
    </row>
    <row r="12" spans="1:10" s="75" customFormat="1" ht="18.75" customHeight="1">
      <c r="A12" s="389" t="s">
        <v>146</v>
      </c>
      <c r="B12" s="389"/>
      <c r="C12" s="389"/>
      <c r="D12" s="389"/>
      <c r="E12" s="389"/>
      <c r="F12" s="389"/>
      <c r="G12" s="389"/>
      <c r="H12" s="389"/>
      <c r="I12" s="389"/>
      <c r="J12" s="389"/>
    </row>
    <row r="13" spans="1:10" s="75" customFormat="1" ht="18.75" customHeight="1"/>
    <row r="14" spans="1:10" s="75" customFormat="1" ht="18.75" customHeight="1">
      <c r="A14" s="404" t="s">
        <v>147</v>
      </c>
      <c r="B14" s="293"/>
      <c r="C14" s="293"/>
      <c r="D14" s="293"/>
      <c r="E14" s="293"/>
      <c r="F14" s="293"/>
      <c r="G14" s="293"/>
      <c r="H14" s="293"/>
      <c r="I14" s="293"/>
      <c r="J14" s="293"/>
    </row>
    <row r="15" spans="1:10" s="75" customFormat="1" ht="18.75" customHeight="1">
      <c r="A15" s="293"/>
      <c r="B15" s="293"/>
      <c r="C15" s="293"/>
      <c r="D15" s="293"/>
      <c r="E15" s="293"/>
      <c r="F15" s="293"/>
      <c r="G15" s="293"/>
      <c r="H15" s="293"/>
      <c r="I15" s="293"/>
      <c r="J15" s="293"/>
    </row>
    <row r="16" spans="1:10" s="75" customFormat="1" ht="18.75" customHeight="1">
      <c r="A16" s="293"/>
      <c r="B16" s="293"/>
      <c r="C16" s="293"/>
      <c r="D16" s="293"/>
      <c r="E16" s="293"/>
      <c r="F16" s="293"/>
      <c r="G16" s="293"/>
      <c r="H16" s="293"/>
      <c r="I16" s="293"/>
      <c r="J16" s="293"/>
    </row>
    <row r="17" spans="1:10" s="75" customFormat="1" ht="18.75" customHeight="1"/>
    <row r="18" spans="1:10" s="75" customFormat="1" ht="18.75" customHeight="1">
      <c r="A18" s="389" t="s">
        <v>39</v>
      </c>
      <c r="B18" s="389"/>
      <c r="C18" s="389"/>
      <c r="D18" s="389"/>
      <c r="E18" s="389"/>
      <c r="F18" s="389"/>
      <c r="G18" s="389"/>
      <c r="H18" s="389"/>
      <c r="I18" s="389"/>
      <c r="J18" s="389"/>
    </row>
    <row r="19" spans="1:10" s="75" customFormat="1" ht="18.75" customHeight="1"/>
    <row r="20" spans="1:10" ht="18.75" customHeight="1">
      <c r="B20" s="57" t="s">
        <v>148</v>
      </c>
    </row>
  </sheetData>
  <sheetProtection algorithmName="SHA-512" hashValue="zihUUH3TsNOdQs2Z6MwioCr9InT82lDBgVmI0QplJC1HMRy2CaPxKn8yhoR5L73rzrFCblpSnPfnKB9YX63Omw==" saltValue="/6OG9wV1Gvlo5IwTvpwHTQ==" spinCount="100000" sheet="1" objects="1" scenarios="1"/>
  <protectedRanges>
    <protectedRange sqref="B15" name="範囲2"/>
  </protectedRanges>
  <mergeCells count="6">
    <mergeCell ref="A14:J16"/>
    <mergeCell ref="A18:J18"/>
    <mergeCell ref="H2:J2"/>
    <mergeCell ref="H8:J8"/>
    <mergeCell ref="H9:I9"/>
    <mergeCell ref="A12:J12"/>
  </mergeCells>
  <phoneticPr fontId="3"/>
  <printOptions horizontalCentered="1"/>
  <pageMargins left="0.78740157480314965" right="0.78740157480314965" top="1.1811023622047245" bottom="0.3937007874015748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作成マニュアル</vt:lpstr>
      <vt:lpstr>１．団体に関する調書</vt:lpstr>
      <vt:lpstr>２．団体名簿</vt:lpstr>
      <vt:lpstr>3．事業計画書</vt:lpstr>
      <vt:lpstr>4．事業スケジュール</vt:lpstr>
      <vt:lpstr>5．収支内訳書</vt:lpstr>
      <vt:lpstr>6．収支予算書</vt:lpstr>
      <vt:lpstr>7．計画承認申請書</vt:lpstr>
      <vt:lpstr>８．税情報同意書</vt:lpstr>
      <vt:lpstr>９．補助金交付申請書</vt:lpstr>
      <vt:lpstr>支出明細</vt:lpstr>
      <vt:lpstr>予算総括表</vt:lpstr>
      <vt:lpstr>１０．実績報告書</vt:lpstr>
      <vt:lpstr>１１．事業成果報告</vt:lpstr>
      <vt:lpstr>１２．精算書</vt:lpstr>
      <vt:lpstr>１３．補助金請求書</vt:lpstr>
      <vt:lpstr>'１１．事業成果報告'!Print_Area</vt:lpstr>
      <vt:lpstr>'１２．精算書'!Print_Area</vt:lpstr>
      <vt:lpstr>'１３．補助金請求書'!Print_Area</vt:lpstr>
      <vt:lpstr>'3．事業計画書'!Print_Area</vt:lpstr>
      <vt:lpstr>'5．収支内訳書'!Print_Area</vt:lpstr>
      <vt:lpstr>'6．収支予算書'!Print_Area</vt:lpstr>
      <vt:lpstr>'7．計画承認申請書'!Print_Area</vt:lpstr>
      <vt:lpstr>'８．税情報同意書'!Print_Area</vt:lpstr>
      <vt:lpstr>支出明細!Print_Titles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dc:creator>
  <cp:lastModifiedBy>user</cp:lastModifiedBy>
  <cp:lastPrinted>2020-05-12T05:19:30Z</cp:lastPrinted>
  <dcterms:created xsi:type="dcterms:W3CDTF">2016-03-29T02:36:06Z</dcterms:created>
  <dcterms:modified xsi:type="dcterms:W3CDTF">2021-03-26T06:15:54Z</dcterms:modified>
</cp:coreProperties>
</file>