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25\共有\個人フォルダ\岩根奈央子\財政\H２９\提出物\H30年2月21日〆　財政状況資料集\県からの修正依頼\"/>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U34" i="9" s="1"/>
  <c r="C34" i="9"/>
  <c r="AM34" i="9" l="1"/>
  <c r="BE34" i="9" s="1"/>
  <c r="BE35" i="9" s="1"/>
  <c r="BE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c r="CO35" i="9" s="1"/>
  <c r="CO36" i="9" s="1"/>
  <c r="CO37" i="9" s="1"/>
</calcChain>
</file>

<file path=xl/sharedStrings.xml><?xml version="1.0" encoding="utf-8"?>
<sst xmlns="http://schemas.openxmlformats.org/spreadsheetml/2006/main" count="1032" uniqueCount="552">
  <si>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</si>
  <si>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</si>
  <si>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</si>
  <si>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</si>
  <si>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</si>
  <si>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</si>
  <si>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</si>
  <si>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</si>
  <si>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</si>
  <si>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</si>
  <si>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</si>
  <si>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</si>
  <si>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</si>
  <si>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</si>
  <si>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</si>
  <si>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</si>
  <si>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</si>
  <si>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</si>
  <si>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</si>
  <si>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</si>
  <si>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</si>
  <si>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</si>
  <si>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</si>
  <si>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</si>
  <si>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</si>
  <si>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</si>
  <si>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</si>
  <si>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</si>
  <si>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</si>
  <si>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</si>
  <si>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</si>
  <si>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</si>
  <si>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</si>
  <si>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</si>
  <si>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</si>
  <si>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</si>
  <si>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</si>
  <si>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</si>
  <si>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</si>
  <si>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</si>
  <si>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</si>
  <si>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</si>
  <si>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</si>
  <si>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</si>
  <si>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</si>
  <si>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</si>
  <si>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</si>
  <si>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</si>
  <si>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</si>
  <si>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</si>
  <si>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</si>
  <si>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</si>
  <si>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</si>
  <si>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</si>
  <si>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</si>
  <si>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</si>
  <si>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</si>
  <si>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</si>
  <si>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</si>
  <si>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</si>
  <si>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</si>
  <si>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</si>
  <si>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</si>
  <si>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</si>
  <si>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</si>
  <si>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</si>
  <si>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</si>
  <si>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</si>
  <si>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</si>
  <si>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</si>
  <si>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</si>
  <si>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</si>
  <si>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</si>
  <si>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</si>
  <si>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</si>
  <si>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</si>
  <si>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</si>
  <si>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</si>
  <si>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</si>
  <si>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</si>
  <si>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</si>
  <si>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</si>
  <si>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</si>
  <si>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</si>
  <si>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</si>
  <si>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</si>
  <si>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</si>
  <si>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</si>
  <si>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</si>
  <si>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</si>
  <si>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</si>
  <si>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</si>
  <si>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</si>
  <si>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</si>
  <si>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</si>
  <si>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</si>
  <si>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</si>
  <si>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</si>
  <si>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</si>
  <si>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</si>
  <si>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</si>
  <si>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</si>
  <si>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</si>
  <si>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</si>
  <si>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</si>
  <si>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</si>
  <si>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</si>
  <si>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</si>
  <si>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</si>
  <si>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</si>
  <si>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</si>
  <si>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</si>
  <si>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</si>
  <si>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</si>
  <si>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</si>
  <si>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</si>
  <si>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</si>
  <si>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</si>
  <si>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</si>
  <si>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</si>
  <si>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</si>
  <si>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</si>
  <si>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</si>
  <si>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</si>
  <si>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</si>
  <si>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</si>
  <si>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</si>
  <si>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</si>
  <si>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</si>
  <si>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</si>
  <si>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</si>
  <si>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</si>
  <si>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</si>
  <si>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</si>
  <si>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</si>
  <si>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</si>
  <si>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</si>
  <si>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</si>
  <si>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</si>
  <si>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</si>
  <si>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</si>
  <si>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</si>
  <si>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</si>
  <si>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</si>
  <si>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</si>
  <si>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</si>
  <si>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</si>
  <si>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</si>
  <si>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</si>
  <si>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</si>
  <si>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</si>
  <si>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</si>
  <si>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</si>
  <si>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</si>
  <si>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</si>
  <si>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</si>
  <si>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</si>
  <si>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</si>
  <si>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</si>
  <si>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</si>
  <si>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</si>
  <si>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</si>
  <si>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</si>
  <si>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</si>
  <si>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</si>
  <si>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</si>
  <si>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</si>
  <si>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</si>
  <si>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</si>
  <si>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</si>
  <si>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</si>
  <si>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</si>
  <si>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</si>
  <si>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</si>
  <si>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</si>
  <si>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</si>
  <si>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</si>
  <si>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</si>
  <si>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</si>
  <si>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</si>
  <si>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</si>
  <si>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</si>
  <si>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</si>
  <si>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</si>
  <si>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</si>
  <si>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</si>
  <si>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</si>
  <si>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</si>
  <si>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</si>
  <si>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</si>
  <si>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</si>
  <si>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</si>
  <si>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</si>
  <si>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</si>
  <si>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</si>
  <si>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熊本県南阿蘇村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</si>
  <si>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</si>
  <si>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</si>
  <si>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</si>
  <si>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</si>
  <si>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</si>
  <si>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</si>
  <si>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</si>
  <si>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</si>
  <si>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</si>
  <si>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</si>
  <si>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</si>
  <si>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</si>
  <si>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</si>
  <si>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</si>
  <si>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</si>
  <si>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</si>
  <si>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</si>
  <si>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</si>
  <si>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</si>
  <si>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</si>
  <si>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</si>
  <si>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</si>
  <si>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</si>
  <si>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</si>
  <si>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</si>
  <si>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</si>
  <si>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</si>
  <si>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</si>
  <si>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</si>
  <si>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</si>
  <si>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</si>
  <si>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</si>
  <si>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</si>
  <si>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</si>
  <si>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</si>
  <si>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</si>
  <si>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</si>
  <si>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</si>
  <si>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</si>
  <si>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</si>
  <si>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</si>
  <si>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</si>
  <si>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</si>
  <si>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</si>
  <si>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</si>
  <si>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</si>
  <si>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</si>
  <si>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</si>
  <si>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</si>
  <si>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</si>
  <si>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</si>
  <si>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</si>
  <si>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</si>
  <si>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</si>
  <si>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</si>
  <si>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</si>
  <si>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</si>
  <si>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</si>
  <si>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</si>
  <si>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</si>
  <si>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</si>
  <si>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</si>
  <si>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</si>
  <si>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</si>
  <si>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</si>
  <si>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</si>
  <si>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</si>
  <si>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</si>
  <si>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</si>
  <si>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</si>
  <si>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</si>
  <si>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</si>
  <si>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</si>
  <si>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</si>
  <si>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</si>
  <si>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</si>
  <si>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</si>
  <si>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</si>
  <si>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</si>
  <si>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</si>
  <si>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</si>
  <si>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</si>
  <si>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</si>
  <si>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</si>
  <si>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</si>
  <si>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</si>
  <si>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</si>
  <si>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</si>
  <si>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</si>
  <si>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</si>
  <si>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</si>
  <si>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</si>
  <si>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</si>
  <si>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</si>
  <si>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</si>
  <si>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</si>
  <si>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</si>
  <si>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</si>
  <si>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</si>
  <si>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</si>
  <si>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</si>
  <si>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</si>
  <si>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</si>
  <si>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</si>
  <si>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</si>
  <si>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</si>
  <si>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</si>
  <si>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</si>
  <si>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</si>
  <si>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</si>
  <si>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</si>
  <si>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</si>
  <si>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</si>
  <si>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</si>
  <si>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</si>
  <si>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</si>
  <si>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</si>
  <si>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</si>
  <si>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</si>
  <si>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</si>
  <si>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</si>
  <si>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</si>
  <si>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</si>
  <si>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</si>
  <si>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</si>
  <si>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</si>
  <si>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</si>
  <si>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</si>
  <si>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</si>
  <si>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</si>
  <si>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</si>
  <si>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</si>
  <si>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</si>
  <si>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</si>
  <si>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</si>
  <si>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</si>
  <si>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</si>
  <si>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</si>
  <si>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</si>
  <si>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</si>
  <si>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</si>
  <si>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</si>
  <si>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</si>
  <si>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</si>
  <si>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</si>
  <si>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</si>
  <si>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</si>
  <si>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</si>
  <si>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</si>
  <si>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熊本県南阿蘇村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</si>
  <si>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</si>
  <si>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</si>
  <si>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</si>
  <si>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</si>
  <si>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</si>
  <si>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</si>
  <si>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</si>
  <si>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</si>
  <si>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</si>
  <si>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</si>
  <si>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</si>
  <si>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</si>
  <si>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</si>
  <si>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</si>
  <si>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</si>
  <si>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</si>
  <si>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</si>
  <si>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</si>
  <si>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</si>
  <si>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</si>
  <si>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南阿蘇村住宅新築資金等貸付金特別会計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</si>
  <si>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</si>
  <si>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</si>
  <si>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</si>
  <si>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</si>
  <si>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</si>
  <si>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</si>
  <si>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</si>
  <si>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</si>
  <si>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</si>
  <si>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</si>
  <si>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</si>
  <si>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</si>
  <si>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</si>
  <si>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南阿蘇村国民健康保険特別会計</t>
    <phoneticPr fontId="5"/>
  </si>
  <si>
    <t>南阿蘇村介護保険特別会計</t>
    <phoneticPr fontId="5"/>
  </si>
  <si>
    <t>南阿蘇村後期高齢者医療特別会計</t>
    <phoneticPr fontId="5"/>
  </si>
  <si>
    <t>南阿蘇村上水道事業会計</t>
    <phoneticPr fontId="5"/>
  </si>
  <si>
    <t>法適用企業</t>
    <phoneticPr fontId="5"/>
  </si>
  <si>
    <t>南阿蘇村簡易水道特別会計</t>
    <phoneticPr fontId="5"/>
  </si>
  <si>
    <t>法非適用企業</t>
    <phoneticPr fontId="5"/>
  </si>
  <si>
    <t>南阿蘇村農業集落排水特別会計</t>
    <phoneticPr fontId="5"/>
  </si>
  <si>
    <t>南阿蘇村生活排水処理事業特別会計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</si>
  <si>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</si>
  <si>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</si>
  <si>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</si>
  <si>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</si>
  <si>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</si>
  <si>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</si>
  <si>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</si>
  <si>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</si>
  <si>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</si>
  <si>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</si>
  <si>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</si>
  <si>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</si>
  <si>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</si>
  <si>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</si>
  <si>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</si>
  <si>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</si>
  <si>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</si>
  <si>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</si>
  <si>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</si>
  <si>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</si>
  <si>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</si>
  <si>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</si>
  <si>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</si>
  <si>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</si>
  <si>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</si>
  <si>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</si>
  <si>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</si>
  <si>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</si>
  <si>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</si>
  <si>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</si>
  <si>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</si>
  <si>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</si>
  <si>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</si>
  <si>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</si>
  <si>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</si>
  <si>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</si>
  <si>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</si>
  <si>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</si>
  <si>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</si>
  <si>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</si>
  <si>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</si>
  <si>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</si>
  <si>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</si>
  <si>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</si>
  <si>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</si>
  <si>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</si>
  <si>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</si>
  <si>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</si>
  <si>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</si>
  <si>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</si>
  <si>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</si>
  <si>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</si>
  <si>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</si>
  <si>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</si>
  <si>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</si>
  <si>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</si>
  <si>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</si>
  <si>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</si>
  <si>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</si>
  <si>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</si>
  <si>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</si>
  <si>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</si>
  <si>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</si>
  <si>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</si>
  <si>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</si>
  <si>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</si>
  <si>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</si>
  <si>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</si>
  <si>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</si>
  <si>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</si>
  <si>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</si>
  <si>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</si>
  <si>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</si>
  <si>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</si>
  <si>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</si>
  <si>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</si>
  <si>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</si>
  <si>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</si>
  <si>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</si>
  <si>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</si>
  <si>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</si>
  <si>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</si>
  <si>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</si>
  <si>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</si>
  <si>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</si>
  <si>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</si>
  <si>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</si>
  <si>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</si>
  <si>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</si>
  <si>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</si>
  <si>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</si>
  <si>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</si>
  <si>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</si>
  <si>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</si>
  <si>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</si>
  <si>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</si>
  <si>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</si>
  <si>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</si>
  <si>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</si>
  <si>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</si>
  <si>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</si>
  <si>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</si>
  <si>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</si>
  <si>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</si>
  <si>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</si>
  <si>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</si>
  <si>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</si>
  <si>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</si>
  <si>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</si>
  <si>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</si>
  <si>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</si>
  <si>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</si>
  <si>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</si>
  <si>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</si>
  <si>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</si>
  <si>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</si>
  <si>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</si>
  <si>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</si>
  <si>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</si>
  <si>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</si>
  <si>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</si>
  <si>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</si>
  <si>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</si>
  <si>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</si>
  <si>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</si>
  <si>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</si>
  <si>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</si>
  <si>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</si>
  <si>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</si>
  <si>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</si>
  <si>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</si>
  <si>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</si>
  <si>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</si>
  <si>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</si>
  <si>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</si>
  <si>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1.41</t>
  </si>
  <si>
    <t>一般会計</t>
  </si>
  <si>
    <t>南阿蘇村上水道事業会計</t>
  </si>
  <si>
    <t>南阿蘇村国民健康保険特別会計</t>
  </si>
  <si>
    <t>南阿蘇村介護保険特別会計</t>
  </si>
  <si>
    <t>南阿蘇村簡易水道特別会計</t>
  </si>
  <si>
    <t>南阿蘇村生活排水処理事業特別会計</t>
  </si>
  <si>
    <t>南阿蘇村農業集落排水特別会計</t>
  </si>
  <si>
    <t>南阿蘇村住宅新築資金等貸付金特別会計</t>
  </si>
  <si>
    <t>その他会計（赤字）</t>
  </si>
  <si>
    <t>その他会計（黒字）</t>
  </si>
  <si>
    <t>（株）はくすい</t>
    <rPh sb="1" eb="2">
      <t>カブ</t>
    </rPh>
    <phoneticPr fontId="30"/>
  </si>
  <si>
    <t>（株）ちょうよう</t>
    <rPh sb="1" eb="2">
      <t>カブ</t>
    </rPh>
    <phoneticPr fontId="30"/>
  </si>
  <si>
    <t>南阿蘇鉄道（株）</t>
    <rPh sb="0" eb="3">
      <t>ミナミアソ</t>
    </rPh>
    <rPh sb="3" eb="5">
      <t>テツドウ</t>
    </rPh>
    <rPh sb="6" eb="7">
      <t>カブ</t>
    </rPh>
    <phoneticPr fontId="30"/>
  </si>
  <si>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30"/>
  </si>
  <si>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30"/>
  </si>
  <si>
    <t>阿蘇広域行政事務組合（阿蘇ふるさと市町村圏特別会計）</t>
    <rPh sb="0" eb="2">
      <t>アソ</t>
    </rPh>
    <rPh sb="2" eb="4">
      <t>コウイキ</t>
    </rPh>
    <rPh sb="4" eb="6">
      <t>ギョウセイ</t>
    </rPh>
    <rPh sb="6" eb="8">
      <t>ジム</t>
    </rPh>
    <rPh sb="8" eb="10">
      <t>クミアイ</t>
    </rPh>
    <rPh sb="11" eb="13">
      <t>アソ</t>
    </rPh>
    <rPh sb="17" eb="20">
      <t>シチョウソン</t>
    </rPh>
    <rPh sb="20" eb="21">
      <t>ケン</t>
    </rPh>
    <rPh sb="21" eb="23">
      <t>トクベツ</t>
    </rPh>
    <rPh sb="23" eb="25">
      <t>カイケイ</t>
    </rPh>
    <phoneticPr fontId="30"/>
  </si>
  <si>
    <t>-</t>
    <phoneticPr fontId="2"/>
  </si>
  <si>
    <t>阿蘇広域行政事務組合（特別養護老人ホーム阿蘇みやま荘特別会計）</t>
    <phoneticPr fontId="2"/>
  </si>
  <si>
    <t>熊本県市町村総合事務組合</t>
    <phoneticPr fontId="2"/>
  </si>
  <si>
    <t>熊本県後期高齢者医療広域連合（一般会計）</t>
    <phoneticPr fontId="2"/>
  </si>
  <si>
    <t>熊本県後期高齢者医療広域連合（後期高齢者医療特別会計）</t>
    <phoneticPr fontId="2"/>
  </si>
  <si>
    <t>-</t>
    <phoneticPr fontId="2"/>
  </si>
  <si>
    <t>-</t>
    <phoneticPr fontId="2"/>
  </si>
  <si>
    <t>-</t>
    <phoneticPr fontId="2"/>
  </si>
  <si>
    <t>-</t>
    <phoneticPr fontId="2"/>
  </si>
  <si>
    <t>-</t>
    <phoneticPr fontId="2"/>
  </si>
  <si>
    <t>（株）くぎのむら</t>
    <rPh sb="1" eb="2">
      <t>カブ</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</si>
</sst>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1BC2-4761-80A9-FB0532266B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80585</c:v>
                </c:pt>
                <c:pt idx="1">
                  <c:v>78546</c:v>
                </c:pt>
                <c:pt idx="2">
                  <c:v>178731</c:v>
                </c:pt>
                <c:pt idx="3">
                  <c:v>172871</c:v>
                </c:pt>
                <c:pt idx="4">
                  <c:v>165780</c:v>
                </c:pt>
              </c:numCache>
            </c:numRef>
          </c:val>
          <c:smooth val="0"/>
          <c:extLst>
            <c:ext xmlns:c16="http://schemas.microsoft.com/office/drawing/2014/chart" uri="{C3380CC4-5D6E-409C-BE32-E72D297353CC}">
              <c16:uniqueId val="{00000001-1BC2-4761-80A9-FB0532266B55}"/>
            </c:ext>
          </c:extLst>
        </c:ser>
        <c:dLbls>
          <c:showLegendKey val="0"/>
          <c:showVal val="0"/>
          <c:showCatName val="0"/>
          <c:showSerName val="0"/>
          <c:showPercent val="0"/>
          <c:showBubbleSize val="0"/>
        </c:dLbls>
        <c:marker val="1"/>
        <c:smooth val="0"/>
        <c:axId val="117063680"/>
        <c:axId val="117065216"/>
      </c:lineChart>
      <c:catAx>
        <c:axId val="11706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65216"/>
        <c:crosses val="autoZero"/>
        <c:auto val="1"/>
        <c:lblAlgn val="ctr"/>
        <c:lblOffset val="100"/>
        <c:tickLblSkip val="1"/>
        <c:tickMarkSkip val="1"/>
        <c:noMultiLvlLbl val="0"/>
      </c:catAx>
      <c:valAx>
        <c:axId val="11706521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6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11.81</c:v>
                </c:pt>
                <c:pt idx="1">
                  <c:v>12.26</c:v>
                </c:pt>
                <c:pt idx="2">
                  <c:v>15.28</c:v>
                </c:pt>
                <c:pt idx="3">
                  <c:v>13.76</c:v>
                </c:pt>
                <c:pt idx="4">
                  <c:v>31.34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28.32</c:v>
                </c:pt>
                <c:pt idx="1">
                  <c:v>28.42</c:v>
                </c:pt>
                <c:pt idx="2">
                  <c:v>28.69</c:v>
                </c:pt>
                <c:pt idx="3">
                  <c:v>28.61</c:v>
                </c:pt>
                <c:pt idx="4">
                  <c:v>16.170000000000002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762176"/>
        <c:axId val="12376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2.3199999999999998</c:v>
                </c:pt>
                <c:pt idx="1">
                  <c:v>0.43</c:v>
                </c:pt>
                <c:pt idx="2">
                  <c:v>2.96</c:v>
                </c:pt>
                <c:pt idx="3">
                  <c:v>-1.41</c:v>
                </c:pt>
                <c:pt idx="4">
                  <c:v>4.6399999999999997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762176"/>
        <c:axId val="123764096"/>
      </c:lineChart>
      <c:catAx>
        <c:axId val="1237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64096"/>
        <c:crosses val="autoZero"/>
        <c:auto val="1"/>
        <c:lblAlgn val="ctr"/>
        <c:lblOffset val="100"/>
        <c:tickLblSkip val="1"/>
        <c:tickMarkSkip val="1"/>
        <c:noMultiLvlLbl val="0"/>
      </c:catAx>
      <c:valAx>
        <c:axId val="12376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0.11</c:v>
                </c:pt>
                <c:pt idx="4">
                  <c:v>#N/A</c:v>
                </c:pt>
                <c:pt idx="5">
                  <c:v>0.15</c:v>
                </c:pt>
                <c:pt idx="6">
                  <c:v>#N/A</c:v>
                </c:pt>
                <c:pt idx="7">
                  <c:v>0.17</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南阿蘇村住宅新築資金等貸付金特別会計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南阿蘇村農業集落排水特別会計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0.17</c:v>
                </c:pt>
                <c:pt idx="2">
                  <c:v>#N/A</c:v>
                </c:pt>
                <c:pt idx="3">
                  <c:v>0.13</c:v>
                </c:pt>
                <c:pt idx="4">
                  <c:v>#N/A</c:v>
                </c:pt>
                <c:pt idx="5">
                  <c:v>0.23</c:v>
                </c:pt>
                <c:pt idx="6">
                  <c:v>#N/A</c:v>
                </c:pt>
                <c:pt idx="7">
                  <c:v>0.02</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南阿蘇村生活排水処理事業特別会計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0.13</c:v>
                </c:pt>
                <c:pt idx="4">
                  <c:v>#N/A</c:v>
                </c:pt>
                <c:pt idx="5">
                  <c:v>0.45</c:v>
                </c:pt>
                <c:pt idx="6">
                  <c:v>#N/A</c:v>
                </c:pt>
                <c:pt idx="7">
                  <c:v>0.16</c:v>
                </c:pt>
                <c:pt idx="8">
                  <c:v>#N/A</c:v>
                </c:pt>
                <c:pt idx="9">
                  <c:v>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南阿蘇村簡易水道特別会計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0.61</c:v>
                </c:pt>
                <c:pt idx="2">
                  <c:v>#N/A</c:v>
                </c:pt>
                <c:pt idx="3">
                  <c:v>0.55000000000000004</c:v>
                </c:pt>
                <c:pt idx="4">
                  <c:v>#N/A</c:v>
                </c:pt>
                <c:pt idx="5">
                  <c:v>1.77</c:v>
                </c:pt>
                <c:pt idx="6">
                  <c:v>#N/A</c:v>
                </c:pt>
                <c:pt idx="7">
                  <c:v>0.55000000000000004</c:v>
                </c:pt>
                <c:pt idx="8">
                  <c:v>#N/A</c:v>
                </c:pt>
                <c:pt idx="9">
                  <c:v>1.2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南阿蘇村介護保険特別会計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0.34</c:v>
                </c:pt>
                <c:pt idx="4">
                  <c:v>#N/A</c:v>
                </c:pt>
                <c:pt idx="5">
                  <c:v>0.75</c:v>
                </c:pt>
                <c:pt idx="6">
                  <c:v>#N/A</c:v>
                </c:pt>
                <c:pt idx="7">
                  <c:v>1.17</c:v>
                </c:pt>
                <c:pt idx="8">
                  <c:v>#N/A</c:v>
                </c:pt>
                <c:pt idx="9">
                  <c:v>1.28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南阿蘇村国民健康保険特別会計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0.94</c:v>
                </c:pt>
                <c:pt idx="2">
                  <c:v>#N/A</c:v>
                </c:pt>
                <c:pt idx="3">
                  <c:v>0.94</c:v>
                </c:pt>
                <c:pt idx="4">
                  <c:v>#N/A</c:v>
                </c:pt>
                <c:pt idx="5">
                  <c:v>0.83</c:v>
                </c:pt>
                <c:pt idx="6">
                  <c:v>#N/A</c:v>
                </c:pt>
                <c:pt idx="7">
                  <c:v>1.08</c:v>
                </c:pt>
                <c:pt idx="8">
                  <c:v>#N/A</c:v>
                </c:pt>
                <c:pt idx="9">
                  <c:v>1.92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c:v>
                </c:pt>
                <c:pt idx="2">
                  <c:v>#N/A</c:v>
                </c:pt>
                <c:pt idx="3">
                  <c:v>3.2</c:v>
                </c:pt>
                <c:pt idx="4">
                  <c:v>#N/A</c:v>
                </c:pt>
                <c:pt idx="5">
                  <c:v>2.7</c:v>
                </c:pt>
                <c:pt idx="6">
                  <c:v>#N/A</c:v>
                </c:pt>
                <c:pt idx="7">
                  <c:v>2.5299999999999998</c:v>
                </c:pt>
                <c:pt idx="8">
                  <c:v>#N/A</c:v>
                </c:pt>
                <c:pt idx="9">
                  <c:v>3.08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11.81</c:v>
                </c:pt>
                <c:pt idx="2">
                  <c:v>#N/A</c:v>
                </c:pt>
                <c:pt idx="3">
                  <c:v>12.26</c:v>
                </c:pt>
                <c:pt idx="4">
                  <c:v>#N/A</c:v>
                </c:pt>
                <c:pt idx="5">
                  <c:v>15.28</c:v>
                </c:pt>
                <c:pt idx="6">
                  <c:v>#N/A</c:v>
                </c:pt>
                <c:pt idx="7">
                  <c:v>13.75</c:v>
                </c:pt>
                <c:pt idx="8">
                  <c:v>#N/A</c:v>
                </c:pt>
                <c:pt idx="9">
                  <c:v>31.33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04000"/>
        <c:axId val="1913984"/>
      </c:barChart>
      <c:catAx>
        <c:axId val="19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3984"/>
        <c:crosses val="autoZero"/>
        <c:auto val="1"/>
        <c:lblAlgn val="ctr"/>
        <c:lblOffset val="100"/>
        <c:tickLblSkip val="1"/>
        <c:tickMarkSkip val="1"/>
        <c:noMultiLvlLbl val="0"/>
      </c:catAx>
      <c:valAx>
        <c:axId val="191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770</c:v>
                </c:pt>
                <c:pt idx="5">
                  <c:v>722</c:v>
                </c:pt>
                <c:pt idx="8">
                  <c:v>720</c:v>
                </c:pt>
                <c:pt idx="11">
                  <c:v>776</c:v>
                </c:pt>
                <c:pt idx="14">
                  <c:v>764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60</c:v>
                </c:pt>
                <c:pt idx="3">
                  <c:v>60</c:v>
                </c:pt>
                <c:pt idx="6">
                  <c:v>60</c:v>
                </c:pt>
                <c:pt idx="9">
                  <c:v>40</c:v>
                </c:pt>
                <c:pt idx="12">
                  <c:v>40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105</c:v>
                </c:pt>
                <c:pt idx="3">
                  <c:v>84</c:v>
                </c:pt>
                <c:pt idx="6">
                  <c:v>83</c:v>
                </c:pt>
                <c:pt idx="9">
                  <c:v>86</c:v>
                </c:pt>
                <c:pt idx="12">
                  <c:v>82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95</c:v>
                </c:pt>
                <c:pt idx="3">
                  <c:v>92</c:v>
                </c:pt>
                <c:pt idx="6">
                  <c:v>86</c:v>
                </c:pt>
                <c:pt idx="9">
                  <c:v>66</c:v>
                </c:pt>
                <c:pt idx="12">
                  <c:v>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811</c:v>
                </c:pt>
                <c:pt idx="3">
                  <c:v>783</c:v>
                </c:pt>
                <c:pt idx="6">
                  <c:v>757</c:v>
                </c:pt>
                <c:pt idx="9">
                  <c:v>850</c:v>
                </c:pt>
                <c:pt idx="12">
                  <c:v>892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695232"/>
        <c:axId val="3571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301</c:v>
                </c:pt>
                <c:pt idx="2">
                  <c:v>#N/A</c:v>
                </c:pt>
                <c:pt idx="3">
                  <c:v>#N/A</c:v>
                </c:pt>
                <c:pt idx="4">
                  <c:v>297</c:v>
                </c:pt>
                <c:pt idx="5">
                  <c:v>#N/A</c:v>
                </c:pt>
                <c:pt idx="6">
                  <c:v>#N/A</c:v>
                </c:pt>
                <c:pt idx="7">
                  <c:v>266</c:v>
                </c:pt>
                <c:pt idx="8">
                  <c:v>#N/A</c:v>
                </c:pt>
                <c:pt idx="9">
                  <c:v>#N/A</c:v>
                </c:pt>
                <c:pt idx="10">
                  <c:v>266</c:v>
                </c:pt>
                <c:pt idx="11">
                  <c:v>#N/A</c:v>
                </c:pt>
                <c:pt idx="12">
                  <c:v>#N/A</c:v>
                </c:pt>
                <c:pt idx="13">
                  <c:v>322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695232"/>
        <c:axId val="35717888"/>
      </c:lineChart>
      <c:catAx>
        <c:axId val="356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17888"/>
        <c:crosses val="autoZero"/>
        <c:auto val="1"/>
        <c:lblAlgn val="ctr"/>
        <c:lblOffset val="100"/>
        <c:tickLblSkip val="1"/>
        <c:tickMarkSkip val="1"/>
        <c:noMultiLvlLbl val="0"/>
      </c:catAx>
      <c:valAx>
        <c:axId val="3571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7133</c:v>
                </c:pt>
                <c:pt idx="5">
                  <c:v>6766</c:v>
                </c:pt>
                <c:pt idx="8">
                  <c:v>7377</c:v>
                </c:pt>
                <c:pt idx="11">
                  <c:v>8103</c:v>
                </c:pt>
                <c:pt idx="14">
                  <c:v>10459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246</c:v>
                </c:pt>
                <c:pt idx="5">
                  <c:v>219</c:v>
                </c:pt>
                <c:pt idx="8">
                  <c:v>203</c:v>
                </c:pt>
                <c:pt idx="11">
                  <c:v>177</c:v>
                </c:pt>
                <c:pt idx="14">
                  <c:v>152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3244</c:v>
                </c:pt>
                <c:pt idx="5">
                  <c:v>3686</c:v>
                </c:pt>
                <c:pt idx="8">
                  <c:v>3579</c:v>
                </c:pt>
                <c:pt idx="11">
                  <c:v>3383</c:v>
                </c:pt>
                <c:pt idx="14">
                  <c:v>3313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3</c:v>
                </c:pt>
                <c:pt idx="6">
                  <c:v>2</c:v>
                </c:pt>
                <c:pt idx="9">
                  <c:v>1</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1403</c:v>
                </c:pt>
                <c:pt idx="3">
                  <c:v>1419</c:v>
                </c:pt>
                <c:pt idx="6">
                  <c:v>1329</c:v>
                </c:pt>
                <c:pt idx="9">
                  <c:v>1201</c:v>
                </c:pt>
                <c:pt idx="12">
                  <c:v>688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557</c:v>
                </c:pt>
                <c:pt idx="3">
                  <c:v>460</c:v>
                </c:pt>
                <c:pt idx="6">
                  <c:v>483</c:v>
                </c:pt>
                <c:pt idx="9">
                  <c:v>383</c:v>
                </c:pt>
                <c:pt idx="12">
                  <c:v>335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589</c:v>
                </c:pt>
                <c:pt idx="3">
                  <c:v>601</c:v>
                </c:pt>
                <c:pt idx="6">
                  <c:v>569</c:v>
                </c:pt>
                <c:pt idx="9">
                  <c:v>512</c:v>
                </c:pt>
                <c:pt idx="12">
                  <c:v>610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278</c:v>
                </c:pt>
                <c:pt idx="3">
                  <c:v>218</c:v>
                </c:pt>
                <c:pt idx="6">
                  <c:v>158</c:v>
                </c:pt>
                <c:pt idx="9">
                  <c:v>119</c:v>
                </c:pt>
                <c:pt idx="12">
                  <c:v>79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8171</c:v>
                </c:pt>
                <c:pt idx="3">
                  <c:v>8176</c:v>
                </c:pt>
                <c:pt idx="6">
                  <c:v>9033</c:v>
                </c:pt>
                <c:pt idx="9">
                  <c:v>9961</c:v>
                </c:pt>
                <c:pt idx="12">
                  <c:v>12670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423168"/>
        <c:axId val="3642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380</c:v>
                </c:pt>
                <c:pt idx="2">
                  <c:v>#N/A</c:v>
                </c:pt>
                <c:pt idx="3">
                  <c:v>#N/A</c:v>
                </c:pt>
                <c:pt idx="4">
                  <c:v>206</c:v>
                </c:pt>
                <c:pt idx="5">
                  <c:v>#N/A</c:v>
                </c:pt>
                <c:pt idx="6">
                  <c:v>#N/A</c:v>
                </c:pt>
                <c:pt idx="7">
                  <c:v>414</c:v>
                </c:pt>
                <c:pt idx="8">
                  <c:v>#N/A</c:v>
                </c:pt>
                <c:pt idx="9">
                  <c:v>#N/A</c:v>
                </c:pt>
                <c:pt idx="10">
                  <c:v>513</c:v>
                </c:pt>
                <c:pt idx="11">
                  <c:v>#N/A</c:v>
                </c:pt>
                <c:pt idx="12">
                  <c:v>#N/A</c:v>
                </c:pt>
                <c:pt idx="13">
                  <c:v>459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423168"/>
        <c:axId val="36425088"/>
      </c:lineChart>
      <c:catAx>
        <c:axId val="3642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25088"/>
        <c:crosses val="autoZero"/>
        <c:auto val="1"/>
        <c:lblAlgn val="ctr"/>
        <c:lblOffset val="100"/>
        <c:tickLblSkip val="1"/>
        <c:tickMarkSkip val="1"/>
        <c:noMultiLvlLbl val="0"/>
      </c:catAx>
      <c:valAx>
        <c:axId val="3642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元利償還金等の金額については</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実施した大型事業の借入に</a:t>
          </a:r>
          <a:r>
            <a:rPr kumimoji="1" lang="ja-JP" altLang="en-US" sz="1100">
              <a:solidFill>
                <a:sysClr val="windowText" lastClr="000000"/>
              </a:solidFill>
              <a:effectLst/>
              <a:latin typeface="+mn-lt"/>
              <a:ea typeface="+mn-ea"/>
              <a:cs typeface="+mn-cs"/>
            </a:rPr>
            <a:t>係</a:t>
          </a:r>
          <a:r>
            <a:rPr kumimoji="1" lang="ja-JP" altLang="ja-JP" sz="1100">
              <a:solidFill>
                <a:sysClr val="windowText" lastClr="000000"/>
              </a:solidFill>
              <a:effectLst/>
              <a:latin typeface="+mn-lt"/>
              <a:ea typeface="+mn-ea"/>
              <a:cs typeface="+mn-cs"/>
            </a:rPr>
            <a:t>る償還が平成</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開始されたため</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年度の元利償還金が増加している。</a:t>
          </a:r>
          <a:r>
            <a:rPr kumimoji="1" lang="ja-JP" altLang="en-US" sz="1100">
              <a:solidFill>
                <a:schemeClr val="dk1"/>
              </a:solidFill>
              <a:effectLst/>
              <a:latin typeface="+mn-lt"/>
              <a:ea typeface="+mn-ea"/>
              <a:cs typeface="+mn-cs"/>
            </a:rPr>
            <a:t>また、</a:t>
          </a:r>
          <a:r>
            <a:rPr kumimoji="1" lang="ja-JP" altLang="en-US" sz="1100">
              <a:solidFill>
                <a:sysClr val="windowText" lastClr="000000"/>
              </a:solidFill>
              <a:effectLst/>
              <a:latin typeface="+mn-lt"/>
              <a:ea typeface="+mn-ea"/>
              <a:cs typeface="+mn-cs"/>
            </a:rPr>
            <a:t>平成２８年熊本</a:t>
          </a:r>
          <a:r>
            <a:rPr kumimoji="1" lang="ja-JP" altLang="en-US" sz="1100">
              <a:solidFill>
                <a:schemeClr val="dk1"/>
              </a:solidFill>
              <a:effectLst/>
              <a:latin typeface="+mn-lt"/>
              <a:ea typeface="+mn-ea"/>
              <a:cs typeface="+mn-cs"/>
            </a:rPr>
            <a:t>地震の災害復旧・復興に係る起債を借り入れているため、</a:t>
          </a:r>
          <a:r>
            <a:rPr kumimoji="1" lang="ja-JP" altLang="en-US" sz="1100">
              <a:solidFill>
                <a:sysClr val="windowText" lastClr="000000"/>
              </a:solidFill>
              <a:effectLst/>
              <a:latin typeface="+mn-lt"/>
              <a:ea typeface="+mn-ea"/>
              <a:cs typeface="+mn-cs"/>
            </a:rPr>
            <a:t>元利償還金は更に</a:t>
          </a:r>
          <a:r>
            <a:rPr kumimoji="1" lang="ja-JP" altLang="en-US" sz="1100">
              <a:solidFill>
                <a:schemeClr val="dk1"/>
              </a:solidFill>
              <a:effectLst/>
              <a:latin typeface="+mn-lt"/>
              <a:ea typeface="+mn-ea"/>
              <a:cs typeface="+mn-cs"/>
            </a:rPr>
            <a:t>増加する見込み。一部事務組合への負担金についても、災害復旧に係る起債償還に伴い負担金は増加する見込である。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実質公債費比率は</a:t>
          </a:r>
          <a:r>
            <a:rPr kumimoji="1" lang="ja-JP" altLang="en-US" sz="1100" strike="noStrike" baseline="0">
              <a:solidFill>
                <a:sysClr val="windowText" lastClr="000000"/>
              </a:solidFill>
              <a:effectLst/>
              <a:latin typeface="+mn-lt"/>
              <a:ea typeface="+mn-ea"/>
              <a:cs typeface="+mn-cs"/>
            </a:rPr>
            <a:t>交付税算入率の高い地方債を借り入れることで抑制できるため、</a:t>
          </a:r>
          <a:r>
            <a:rPr kumimoji="1" lang="ja-JP" altLang="ja-JP" sz="1100">
              <a:solidFill>
                <a:sysClr val="windowText" lastClr="000000"/>
              </a:solidFill>
              <a:effectLst/>
              <a:latin typeface="+mn-lt"/>
              <a:ea typeface="+mn-ea"/>
              <a:cs typeface="+mn-cs"/>
            </a:rPr>
            <a:t>今後も交付税算入率を十分考慮した計画的な起債の発行</a:t>
          </a:r>
          <a:r>
            <a:rPr kumimoji="1" lang="ja-JP" altLang="en-US" sz="1100">
              <a:solidFill>
                <a:sysClr val="windowText" lastClr="000000"/>
              </a:solidFill>
              <a:effectLst/>
              <a:latin typeface="+mn-lt"/>
              <a:ea typeface="+mn-ea"/>
              <a:cs typeface="+mn-cs"/>
            </a:rPr>
            <a:t>を行う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将来負担額については、小学校統合や保育所統合事業、新庁舎建設事業によ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地方債</a:t>
          </a:r>
          <a:r>
            <a:rPr kumimoji="1" lang="ja-JP" altLang="en-US" sz="1100">
              <a:solidFill>
                <a:sysClr val="windowText" lastClr="000000"/>
              </a:solidFill>
              <a:effectLst/>
              <a:latin typeface="+mn-lt"/>
              <a:ea typeface="+mn-ea"/>
              <a:cs typeface="+mn-cs"/>
            </a:rPr>
            <a:t>現</a:t>
          </a:r>
          <a:r>
            <a:rPr kumimoji="1" lang="ja-JP" altLang="ja-JP" sz="1100">
              <a:solidFill>
                <a:sysClr val="windowText" lastClr="000000"/>
              </a:solidFill>
              <a:effectLst/>
              <a:latin typeface="+mn-lt"/>
              <a:ea typeface="+mn-ea"/>
              <a:cs typeface="+mn-cs"/>
            </a:rPr>
            <a:t>残高が増加した影響で平成</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年度から増加</a:t>
          </a:r>
          <a:r>
            <a:rPr kumimoji="1" lang="ja-JP" altLang="en-US" sz="1100">
              <a:solidFill>
                <a:sysClr val="windowText" lastClr="000000"/>
              </a:solidFill>
              <a:effectLst/>
              <a:latin typeface="+mn-lt"/>
              <a:ea typeface="+mn-ea"/>
              <a:cs typeface="+mn-cs"/>
            </a:rPr>
            <a:t>している。更には、平成２８年熊本地震の災害復旧・復興に伴い更に増加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また、充当可能財源</a:t>
          </a:r>
          <a:r>
            <a:rPr kumimoji="1" lang="ja-JP" altLang="en-US" sz="1100">
              <a:solidFill>
                <a:sysClr val="windowText" lastClr="000000"/>
              </a:solidFill>
              <a:effectLst/>
              <a:latin typeface="+mn-lt"/>
              <a:ea typeface="+mn-ea"/>
              <a:cs typeface="+mn-cs"/>
            </a:rPr>
            <a:t>等については</a:t>
          </a:r>
          <a:r>
            <a:rPr kumimoji="1" lang="ja-JP" altLang="ja-JP" sz="1100">
              <a:solidFill>
                <a:sysClr val="windowText" lastClr="000000"/>
              </a:solidFill>
              <a:effectLst/>
              <a:latin typeface="+mn-lt"/>
              <a:ea typeface="+mn-ea"/>
              <a:cs typeface="+mn-cs"/>
            </a:rPr>
            <a:t>、普通交付税の合併加算の終了に対応すべく、平成</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年度から合併特例逓減対策基金の積立てを始めたことや、臨時財政対策債や過疎対策事業債、合併特例債など交付税算入率の高い起債を有効に活用することで</a:t>
          </a:r>
          <a:r>
            <a:rPr kumimoji="1" lang="ja-JP" altLang="en-US" sz="1100">
              <a:solidFill>
                <a:sysClr val="windowText" lastClr="000000"/>
              </a:solidFill>
              <a:effectLst/>
              <a:latin typeface="+mn-lt"/>
              <a:ea typeface="+mn-ea"/>
              <a:cs typeface="+mn-cs"/>
            </a:rPr>
            <a:t>増加しており、引き続き</a:t>
          </a:r>
          <a:r>
            <a:rPr kumimoji="1" lang="ja-JP" altLang="ja-JP" sz="1100">
              <a:solidFill>
                <a:sysClr val="windowText" lastClr="000000"/>
              </a:solidFill>
              <a:effectLst/>
              <a:latin typeface="+mn-lt"/>
              <a:ea typeface="+mn-ea"/>
              <a:cs typeface="+mn-cs"/>
            </a:rPr>
            <a:t>充当可能財源</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の確保を図っていく必要がある。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11,115
11,074
137.32
17,265,460
14,794,261
1,586,185
5,061,633
12,434,176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２８年度</a:t>
          </a:r>
          <a:r>
            <a:rPr kumimoji="1" lang="ja-JP" altLang="ja-JP" sz="1100">
              <a:solidFill>
                <a:schemeClr val="dk1"/>
              </a:solidFill>
              <a:effectLst/>
              <a:latin typeface="+mn-lt"/>
              <a:ea typeface="+mn-ea"/>
              <a:cs typeface="+mn-cs"/>
            </a:rPr>
            <a:t>の財政力指数は０．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で、全国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県平均を下回っているが、類似団体と比較すると０．０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地方税の徴収率</a:t>
          </a:r>
          <a:r>
            <a:rPr kumimoji="1" lang="ja-JP" altLang="en-US" sz="1100">
              <a:solidFill>
                <a:schemeClr val="dk1"/>
              </a:solidFill>
              <a:effectLst/>
              <a:latin typeface="+mn-lt"/>
              <a:ea typeface="+mn-ea"/>
              <a:cs typeface="+mn-cs"/>
            </a:rPr>
            <a:t>を平成２７年度と比較すると１．６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下がっており、これは平成２８年４月に発生した「平成２８年熊本地震」の影響が要因であると考えられる。</a:t>
          </a:r>
          <a:r>
            <a:rPr kumimoji="1" lang="ja-JP" altLang="ja-JP" sz="1100">
              <a:solidFill>
                <a:schemeClr val="dk1"/>
              </a:solidFill>
              <a:effectLst/>
              <a:latin typeface="+mn-lt"/>
              <a:ea typeface="+mn-ea"/>
              <a:cs typeface="+mn-cs"/>
            </a:rPr>
            <a:t>本村は歳入の約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割が依存財源であ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更なる徴収の強化と支出削減を図り、収入の確保、支出の抑制に努める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162378</xdr:rowOff>
    </xdr:to>
    <xdr:cxnSp macro="">
      <xdr:nvCxnSpPr>
        <xdr:cNvPr id="70" name="直線コネクタ 69"/>
        <xdr:cNvCxnSpPr/>
      </xdr:nvCxnSpPr>
      <xdr:spPr>
        <a:xfrm>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年度の経常収支比率は</a:t>
          </a:r>
          <a:r>
            <a:rPr kumimoji="1" lang="ja-JP" altLang="en-US" sz="1100">
              <a:solidFill>
                <a:schemeClr val="dk1"/>
              </a:solidFill>
              <a:effectLst/>
              <a:latin typeface="+mn-lt"/>
              <a:ea typeface="+mn-ea"/>
              <a:cs typeface="+mn-cs"/>
            </a:rPr>
            <a:t>９４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４．８</a:t>
          </a:r>
          <a:r>
            <a:rPr kumimoji="1" lang="ja-JP" altLang="en-US"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上昇し、全国及び県平均を上回っている。要因としては、平成２８年熊本地震による税収の低下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普通交付税合併算定替の縮減開始による交付税の減額が挙げられる。今後は、</a:t>
          </a:r>
          <a:r>
            <a:rPr kumimoji="1" lang="ja-JP" altLang="en-US" sz="1100">
              <a:solidFill>
                <a:schemeClr val="dk1"/>
              </a:solidFill>
              <a:effectLst/>
              <a:latin typeface="+mn-lt"/>
              <a:ea typeface="+mn-ea"/>
              <a:cs typeface="+mn-cs"/>
            </a:rPr>
            <a:t>平成２８年熊本地震に係る</a:t>
          </a:r>
          <a:r>
            <a:rPr kumimoji="1" lang="ja-JP" altLang="ja-JP" sz="1100">
              <a:solidFill>
                <a:schemeClr val="dk1"/>
              </a:solidFill>
              <a:effectLst/>
              <a:latin typeface="+mn-lt"/>
              <a:ea typeface="+mn-ea"/>
              <a:cs typeface="+mn-cs"/>
            </a:rPr>
            <a:t>復旧工事等</a:t>
          </a:r>
          <a:r>
            <a:rPr kumimoji="1" lang="ja-JP" altLang="en-US" sz="1100">
              <a:solidFill>
                <a:schemeClr val="dk1"/>
              </a:solidFill>
              <a:effectLst/>
              <a:latin typeface="+mn-lt"/>
              <a:ea typeface="+mn-ea"/>
              <a:cs typeface="+mn-cs"/>
            </a:rPr>
            <a:t>で借り入れた起債の償還開始に伴い公</a:t>
          </a:r>
          <a:r>
            <a:rPr kumimoji="1" lang="ja-JP" altLang="ja-JP" sz="1100">
              <a:solidFill>
                <a:schemeClr val="dk1"/>
              </a:solidFill>
              <a:effectLst/>
              <a:latin typeface="+mn-lt"/>
              <a:ea typeface="+mn-ea"/>
              <a:cs typeface="+mn-cs"/>
            </a:rPr>
            <a:t>債費の増加が見込まれるため、財政の硬直化が懸念</a:t>
          </a:r>
          <a:r>
            <a:rPr kumimoji="1" lang="ja-JP" altLang="en-US" sz="1100">
              <a:solidFill>
                <a:schemeClr val="dk1"/>
              </a:solidFill>
              <a:effectLst/>
              <a:latin typeface="+mn-lt"/>
              <a:ea typeface="+mn-ea"/>
              <a:cs typeface="+mn-cs"/>
            </a:rPr>
            <a:t>される。支出の抑制と収納率の向上に努めていきたい。</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67</xdr:row>
      <xdr:rowOff>104140</xdr:rowOff>
    </xdr:to>
    <xdr:cxnSp macro="">
      <xdr:nvCxnSpPr>
        <xdr:cNvPr id="133" name="直線コネクタ 132"/>
        <xdr:cNvCxnSpPr/>
      </xdr:nvCxnSpPr>
      <xdr:spPr>
        <a:xfrm>
          <a:off x="4114800" y="1120521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47413</xdr:rowOff>
    </xdr:from>
    <xdr:to>
      <xdr:col>6</xdr:col>
      <xdr:colOff>0</xdr:colOff>
      <xdr:row>65</xdr:row>
      <xdr:rowOff>60960</xdr:rowOff>
    </xdr:to>
    <xdr:cxnSp macro="">
      <xdr:nvCxnSpPr>
        <xdr:cNvPr id="136" name="直線コネクタ 135"/>
        <xdr:cNvCxnSpPr/>
      </xdr:nvCxnSpPr>
      <xdr:spPr>
        <a:xfrm>
          <a:off x="3225800" y="1102021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64</xdr:row>
      <xdr:rowOff>47413</xdr:rowOff>
    </xdr:to>
    <xdr:cxnSp macro="">
      <xdr:nvCxnSpPr>
        <xdr:cNvPr id="139" name="直線コネクタ 138"/>
        <xdr:cNvCxnSpPr/>
      </xdr:nvCxnSpPr>
      <xdr:spPr>
        <a:xfrm>
          <a:off x="2336800" y="1065022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20320</xdr:rowOff>
    </xdr:to>
    <xdr:cxnSp macro="">
      <xdr:nvCxnSpPr>
        <xdr:cNvPr id="142" name="直線コネクタ 141"/>
        <xdr:cNvCxnSpPr/>
      </xdr:nvCxnSpPr>
      <xdr:spPr>
        <a:xfrm>
          <a:off x="1447800" y="106180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4" name="テキスト ボックス 143"/>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53340</xdr:rowOff>
    </xdr:from>
    <xdr:to>
      <xdr:col>7</xdr:col>
      <xdr:colOff>203200</xdr:colOff>
      <xdr:row>67</xdr:row>
      <xdr:rowOff>154940</xdr:rowOff>
    </xdr:to>
    <xdr:sp macro="" textlink="">
      <xdr:nvSpPr>
        <xdr:cNvPr id="152" name="円/楕円 151"/>
        <xdr:cNvSpPr/>
      </xdr:nvSpPr>
      <xdr:spPr>
        <a:xfrm>
          <a:off x="49022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120667</xdr:rowOff>
    </xdr:from>
    <xdr:ext cx="762000" cy="259045"/>
    <xdr:sp macro="" textlink="">
      <xdr:nvSpPr>
        <xdr:cNvPr id="153" name="財政構造の弾力性該当値テキスト"/>
        <xdr:cNvSpPr txBox="1"/>
      </xdr:nvSpPr>
      <xdr:spPr>
        <a:xfrm>
          <a:off x="5041900" y="1143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4" name="円/楕円 153"/>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5" name="テキスト ボックス 15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6" name="円/楕円 155"/>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7" name="テキスト ボックス 156"/>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8" name="円/楕円 157"/>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59" name="テキスト ボックス 158"/>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60" name="円/楕円 159"/>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49123</xdr:rowOff>
    </xdr:from>
    <xdr:ext cx="762000" cy="259045"/>
    <xdr:sp macro="" textlink="">
      <xdr:nvSpPr>
        <xdr:cNvPr id="161" name="テキスト ボックス 160"/>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[537,331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年度は一人当たり</a:t>
          </a:r>
          <a:r>
            <a:rPr kumimoji="1" lang="ja-JP" altLang="en-US" sz="1100">
              <a:solidFill>
                <a:schemeClr val="dk1"/>
              </a:solidFill>
              <a:effectLst/>
              <a:latin typeface="+mn-lt"/>
              <a:ea typeface="+mn-ea"/>
              <a:cs typeface="+mn-cs"/>
            </a:rPr>
            <a:t>５３７，３３１</a:t>
          </a:r>
          <a:r>
            <a:rPr kumimoji="1" lang="ja-JP" altLang="ja-JP" sz="1100">
              <a:solidFill>
                <a:schemeClr val="dk1"/>
              </a:solidFill>
              <a:effectLst/>
              <a:latin typeface="+mn-lt"/>
              <a:ea typeface="+mn-ea"/>
              <a:cs typeface="+mn-cs"/>
            </a:rPr>
            <a:t>円で全国</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県平均、類似団体を上回っている。</a:t>
          </a:r>
          <a:r>
            <a:rPr kumimoji="1" lang="ja-JP" altLang="en-US" sz="1100">
              <a:solidFill>
                <a:schemeClr val="dk1"/>
              </a:solidFill>
              <a:effectLst/>
              <a:latin typeface="+mn-lt"/>
              <a:ea typeface="+mn-ea"/>
              <a:cs typeface="+mn-cs"/>
            </a:rPr>
            <a:t>要因としては、物件費が平成２７年度より約４倍上回っており、平成２８年熊本地震に伴う避難所運営経費や被災住宅の応急修理及び被害認定調査等の委託料などの突発的な支出が主な要因である。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平成２８年度に比べると支出は減少方向になると思われるが、復旧事業に伴い例年以上の支出が見込まれるため、今後は例年取り組んでいる当初予算査定時の需用費等削減を引き続き行い、更には事業の精査を行うなど支出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63537</xdr:rowOff>
    </xdr:from>
    <xdr:to>
      <xdr:col>7</xdr:col>
      <xdr:colOff>152400</xdr:colOff>
      <xdr:row>88</xdr:row>
      <xdr:rowOff>163157</xdr:rowOff>
    </xdr:to>
    <xdr:cxnSp macro="">
      <xdr:nvCxnSpPr>
        <xdr:cNvPr id="198" name="直線コネクタ 197"/>
        <xdr:cNvCxnSpPr/>
      </xdr:nvCxnSpPr>
      <xdr:spPr>
        <a:xfrm>
          <a:off x="4114800" y="14122437"/>
          <a:ext cx="838200" cy="11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25136</xdr:rowOff>
    </xdr:from>
    <xdr:to>
      <xdr:col>6</xdr:col>
      <xdr:colOff>0</xdr:colOff>
      <xdr:row>82</xdr:row>
      <xdr:rowOff>63537</xdr:rowOff>
    </xdr:to>
    <xdr:cxnSp macro="">
      <xdr:nvCxnSpPr>
        <xdr:cNvPr id="201" name="直線コネクタ 200"/>
        <xdr:cNvCxnSpPr/>
      </xdr:nvCxnSpPr>
      <xdr:spPr>
        <a:xfrm>
          <a:off x="3225800" y="14084036"/>
          <a:ext cx="889000" cy="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169148</xdr:rowOff>
    </xdr:from>
    <xdr:to>
      <xdr:col>4</xdr:col>
      <xdr:colOff>482600</xdr:colOff>
      <xdr:row>82</xdr:row>
      <xdr:rowOff>25136</xdr:rowOff>
    </xdr:to>
    <xdr:cxnSp macro="">
      <xdr:nvCxnSpPr>
        <xdr:cNvPr id="204" name="直線コネクタ 203"/>
        <xdr:cNvCxnSpPr/>
      </xdr:nvCxnSpPr>
      <xdr:spPr>
        <a:xfrm>
          <a:off x="2336800" y="14056598"/>
          <a:ext cx="889000" cy="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169148</xdr:rowOff>
    </xdr:from>
    <xdr:to>
      <xdr:col>3</xdr:col>
      <xdr:colOff>279400</xdr:colOff>
      <xdr:row>82</xdr:row>
      <xdr:rowOff>6105</xdr:rowOff>
    </xdr:to>
    <xdr:cxnSp macro="">
      <xdr:nvCxnSpPr>
        <xdr:cNvPr id="207" name="直線コネクタ 206"/>
        <xdr:cNvCxnSpPr/>
      </xdr:nvCxnSpPr>
      <xdr:spPr>
        <a:xfrm flipV="1">
          <a:off x="1447800" y="14056598"/>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112357</xdr:rowOff>
    </xdr:from>
    <xdr:to>
      <xdr:col>7</xdr:col>
      <xdr:colOff>203200</xdr:colOff>
      <xdr:row>89</xdr:row>
      <xdr:rowOff>42507</xdr:rowOff>
    </xdr:to>
    <xdr:sp macro="" textlink="">
      <xdr:nvSpPr>
        <xdr:cNvPr id="217" name="円/楕円 216"/>
        <xdr:cNvSpPr/>
      </xdr:nvSpPr>
      <xdr:spPr>
        <a:xfrm>
          <a:off x="4902200" y="151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8234</xdr:rowOff>
    </xdr:from>
    <xdr:ext cx="762000" cy="259045"/>
    <xdr:sp macro="" textlink="">
      <xdr:nvSpPr>
        <xdr:cNvPr id="218" name="人件費・物件費等の状況該当値テキスト"/>
        <xdr:cNvSpPr txBox="1"/>
      </xdr:nvSpPr>
      <xdr:spPr>
        <a:xfrm>
          <a:off x="5041900" y="1509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537,331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12737</xdr:rowOff>
    </xdr:from>
    <xdr:to>
      <xdr:col>6</xdr:col>
      <xdr:colOff>50800</xdr:colOff>
      <xdr:row>82</xdr:row>
      <xdr:rowOff>114337</xdr:rowOff>
    </xdr:to>
    <xdr:sp macro="" textlink="">
      <xdr:nvSpPr>
        <xdr:cNvPr id="219" name="円/楕円 218"/>
        <xdr:cNvSpPr/>
      </xdr:nvSpPr>
      <xdr:spPr>
        <a:xfrm>
          <a:off x="4064000" y="140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99114</xdr:rowOff>
    </xdr:from>
    <xdr:ext cx="736600" cy="259045"/>
    <xdr:sp macro="" textlink="">
      <xdr:nvSpPr>
        <xdr:cNvPr id="220" name="テキスト ボックス 219"/>
        <xdr:cNvSpPr txBox="1"/>
      </xdr:nvSpPr>
      <xdr:spPr>
        <a:xfrm>
          <a:off x="3733800" y="1415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145786</xdr:rowOff>
    </xdr:from>
    <xdr:to>
      <xdr:col>4</xdr:col>
      <xdr:colOff>533400</xdr:colOff>
      <xdr:row>82</xdr:row>
      <xdr:rowOff>75936</xdr:rowOff>
    </xdr:to>
    <xdr:sp macro="" textlink="">
      <xdr:nvSpPr>
        <xdr:cNvPr id="221" name="円/楕円 220"/>
        <xdr:cNvSpPr/>
      </xdr:nvSpPr>
      <xdr:spPr>
        <a:xfrm>
          <a:off x="3175000" y="140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60713</xdr:rowOff>
    </xdr:from>
    <xdr:ext cx="762000" cy="259045"/>
    <xdr:sp macro="" textlink="">
      <xdr:nvSpPr>
        <xdr:cNvPr id="222" name="テキスト ボックス 221"/>
        <xdr:cNvSpPr txBox="1"/>
      </xdr:nvSpPr>
      <xdr:spPr>
        <a:xfrm>
          <a:off x="2844800" y="1411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118348</xdr:rowOff>
    </xdr:from>
    <xdr:to>
      <xdr:col>3</xdr:col>
      <xdr:colOff>330200</xdr:colOff>
      <xdr:row>82</xdr:row>
      <xdr:rowOff>48498</xdr:rowOff>
    </xdr:to>
    <xdr:sp macro="" textlink="">
      <xdr:nvSpPr>
        <xdr:cNvPr id="223" name="円/楕円 222"/>
        <xdr:cNvSpPr/>
      </xdr:nvSpPr>
      <xdr:spPr>
        <a:xfrm>
          <a:off x="2286000" y="140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33275</xdr:rowOff>
    </xdr:from>
    <xdr:ext cx="762000" cy="259045"/>
    <xdr:sp macro="" textlink="">
      <xdr:nvSpPr>
        <xdr:cNvPr id="224" name="テキスト ボックス 223"/>
        <xdr:cNvSpPr txBox="1"/>
      </xdr:nvSpPr>
      <xdr:spPr>
        <a:xfrm>
          <a:off x="1955800" y="140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126755</xdr:rowOff>
    </xdr:from>
    <xdr:to>
      <xdr:col>2</xdr:col>
      <xdr:colOff>127000</xdr:colOff>
      <xdr:row>82</xdr:row>
      <xdr:rowOff>56905</xdr:rowOff>
    </xdr:to>
    <xdr:sp macro="" textlink="">
      <xdr:nvSpPr>
        <xdr:cNvPr id="225" name="円/楕円 224"/>
        <xdr:cNvSpPr/>
      </xdr:nvSpPr>
      <xdr:spPr>
        <a:xfrm>
          <a:off x="1397000" y="140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41682</xdr:rowOff>
    </xdr:from>
    <xdr:ext cx="762000" cy="259045"/>
    <xdr:sp macro="" textlink="">
      <xdr:nvSpPr>
        <xdr:cNvPr id="226" name="テキスト ボックス 225"/>
        <xdr:cNvSpPr txBox="1"/>
      </xdr:nvSpPr>
      <xdr:spPr>
        <a:xfrm>
          <a:off x="1066800" y="141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a:t>
          </a:r>
          <a:r>
            <a:rPr kumimoji="1" lang="ja-JP" altLang="en-US" sz="1100">
              <a:solidFill>
                <a:sysClr val="windowText" lastClr="000000"/>
              </a:solidFill>
              <a:effectLst/>
              <a:latin typeface="+mn-lt"/>
              <a:ea typeface="+mn-ea"/>
              <a:cs typeface="+mn-cs"/>
            </a:rPr>
            <a:t>度</a:t>
          </a:r>
          <a:r>
            <a:rPr kumimoji="1" lang="ja-JP" altLang="ja-JP" sz="1100">
              <a:solidFill>
                <a:sysClr val="windowText" lastClr="000000"/>
              </a:solidFill>
              <a:effectLst/>
              <a:latin typeface="+mn-lt"/>
              <a:ea typeface="+mn-ea"/>
              <a:cs typeface="+mn-cs"/>
            </a:rPr>
            <a:t>のラスパイレス指数については、</a:t>
          </a:r>
          <a:r>
            <a:rPr kumimoji="1" lang="ja-JP" altLang="en-US" sz="1100">
              <a:solidFill>
                <a:sysClr val="windowText" lastClr="000000"/>
              </a:solidFill>
              <a:effectLst/>
              <a:latin typeface="+mn-lt"/>
              <a:ea typeface="+mn-ea"/>
              <a:cs typeface="+mn-cs"/>
            </a:rPr>
            <a:t>９５．９</a:t>
          </a:r>
          <a:r>
            <a:rPr kumimoji="1" lang="ja-JP" altLang="ja-JP" sz="1100">
              <a:solidFill>
                <a:sysClr val="windowText" lastClr="000000"/>
              </a:solidFill>
              <a:effectLst/>
              <a:latin typeface="+mn-lt"/>
              <a:ea typeface="+mn-ea"/>
              <a:cs typeface="+mn-cs"/>
            </a:rPr>
            <a:t>と全国町村平均</a:t>
          </a:r>
          <a:r>
            <a:rPr kumimoji="1" lang="ja-JP" altLang="en-US" sz="1100">
              <a:solidFill>
                <a:sysClr val="windowText" lastClr="000000"/>
              </a:solidFill>
              <a:effectLst/>
              <a:latin typeface="+mn-lt"/>
              <a:ea typeface="+mn-ea"/>
              <a:cs typeface="+mn-cs"/>
            </a:rPr>
            <a:t>を下回ったものの、</a:t>
          </a:r>
          <a:r>
            <a:rPr kumimoji="1" lang="ja-JP" altLang="ja-JP" sz="1100">
              <a:solidFill>
                <a:sysClr val="windowText" lastClr="000000"/>
              </a:solidFill>
              <a:effectLst/>
              <a:latin typeface="+mn-lt"/>
              <a:ea typeface="+mn-ea"/>
              <a:cs typeface="+mn-cs"/>
            </a:rPr>
            <a:t>類似団体平均値</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上回っているため、今後も定員適正化計画に沿った職員採用を実施し、人件費削減に努める</a:t>
          </a:r>
          <a:r>
            <a:rPr kumimoji="1" lang="ja-JP" altLang="en-US" sz="1100">
              <a:solidFill>
                <a:sysClr val="windowText" lastClr="000000"/>
              </a:solidFill>
              <a:effectLst/>
              <a:latin typeface="+mn-lt"/>
              <a:ea typeface="+mn-ea"/>
              <a:cs typeface="+mn-cs"/>
            </a:rPr>
            <a:t>とともに、給与水準の適正化に努める。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83</xdr:row>
      <xdr:rowOff>12700</xdr:rowOff>
    </xdr:to>
    <xdr:cxnSp macro="">
      <xdr:nvCxnSpPr>
        <xdr:cNvPr id="260" name="直線コネクタ 259"/>
        <xdr:cNvCxnSpPr/>
      </xdr:nvCxnSpPr>
      <xdr:spPr>
        <a:xfrm flipV="1">
          <a:off x="16179800" y="141894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83</xdr:row>
      <xdr:rowOff>12700</xdr:rowOff>
    </xdr:to>
    <xdr:cxnSp macro="">
      <xdr:nvCxnSpPr>
        <xdr:cNvPr id="263" name="直線コネクタ 262"/>
        <xdr:cNvCxnSpPr/>
      </xdr:nvCxnSpPr>
      <xdr:spPr>
        <a:xfrm>
          <a:off x="15290800" y="141760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82</xdr:row>
      <xdr:rowOff>117122</xdr:rowOff>
    </xdr:to>
    <xdr:cxnSp macro="">
      <xdr:nvCxnSpPr>
        <xdr:cNvPr id="266" name="直線コネクタ 265"/>
        <xdr:cNvCxnSpPr/>
      </xdr:nvCxnSpPr>
      <xdr:spPr>
        <a:xfrm>
          <a:off x="14401800" y="141492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88</xdr:row>
      <xdr:rowOff>120650</xdr:rowOff>
    </xdr:to>
    <xdr:cxnSp macro="">
      <xdr:nvCxnSpPr>
        <xdr:cNvPr id="269" name="直線コネクタ 268"/>
        <xdr:cNvCxnSpPr/>
      </xdr:nvCxnSpPr>
      <xdr:spPr>
        <a:xfrm flipV="1">
          <a:off x="13512800" y="14149211"/>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9" name="円/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51805</xdr:rowOff>
    </xdr:from>
    <xdr:ext cx="762000" cy="259045"/>
    <xdr:sp macro="" textlink="">
      <xdr:nvSpPr>
        <xdr:cNvPr id="280" name="給与水準   （国との比較）該当値テキスト"/>
        <xdr:cNvSpPr txBox="1"/>
      </xdr:nvSpPr>
      <xdr:spPr>
        <a:xfrm>
          <a:off x="17106900" y="141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81" name="円/楕円 280"/>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48277</xdr:rowOff>
    </xdr:from>
    <xdr:ext cx="736600" cy="259045"/>
    <xdr:sp macro="" textlink="">
      <xdr:nvSpPr>
        <xdr:cNvPr id="282" name="テキスト ボックス 281"/>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83" name="円/楕円 282"/>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152699</xdr:rowOff>
    </xdr:from>
    <xdr:ext cx="762000" cy="259045"/>
    <xdr:sp macro="" textlink="">
      <xdr:nvSpPr>
        <xdr:cNvPr id="284" name="テキスト ボックス 283"/>
        <xdr:cNvSpPr txBox="1"/>
      </xdr:nvSpPr>
      <xdr:spPr>
        <a:xfrm>
          <a:off x="149098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5" name="円/楕円 284"/>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125888</xdr:rowOff>
    </xdr:from>
    <xdr:ext cx="762000" cy="259045"/>
    <xdr:sp macro="" textlink="">
      <xdr:nvSpPr>
        <xdr:cNvPr id="286" name="テキスト ボックス 285"/>
        <xdr:cNvSpPr txBox="1"/>
      </xdr:nvSpPr>
      <xdr:spPr>
        <a:xfrm>
          <a:off x="140208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7" name="円/楕円 286"/>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8" name="テキスト ボックス 287"/>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以降は、退職職員に対して新規採用を抑制することで、年々適正人員に近づいているものの、未だ全国・県平均及び類似団体平均を上回っている。平成２９年度の新庁舎開庁に伴い施設の再編・見直しを行ってきたが、平成２８年熊本地震の影響により</a:t>
          </a:r>
          <a:r>
            <a:rPr kumimoji="1" lang="ja-JP" altLang="en-US" sz="1100">
              <a:solidFill>
                <a:schemeClr val="dk1"/>
              </a:solidFill>
              <a:effectLst/>
              <a:latin typeface="+mn-lt"/>
              <a:ea typeface="+mn-ea"/>
              <a:cs typeface="+mn-cs"/>
            </a:rPr>
            <a:t>新規採用者が計画人数を上回る増員となった。今後は</a:t>
          </a:r>
          <a:r>
            <a:rPr kumimoji="1" lang="ja-JP" altLang="ja-JP" sz="1100">
              <a:solidFill>
                <a:schemeClr val="dk1"/>
              </a:solidFill>
              <a:effectLst/>
              <a:latin typeface="+mn-lt"/>
              <a:ea typeface="+mn-ea"/>
              <a:cs typeface="+mn-cs"/>
            </a:rPr>
            <a:t>課の再編</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人員等の見直しなどを行い、定員の適正化に努める。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156528</xdr:rowOff>
    </xdr:from>
    <xdr:to>
      <xdr:col>24</xdr:col>
      <xdr:colOff>558800</xdr:colOff>
      <xdr:row>64</xdr:row>
      <xdr:rowOff>143431</xdr:rowOff>
    </xdr:to>
    <xdr:cxnSp macro="">
      <xdr:nvCxnSpPr>
        <xdr:cNvPr id="327" name="直線コネクタ 326"/>
        <xdr:cNvCxnSpPr/>
      </xdr:nvCxnSpPr>
      <xdr:spPr>
        <a:xfrm>
          <a:off x="16179800" y="10957878"/>
          <a:ext cx="838200" cy="15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147479</xdr:rowOff>
    </xdr:from>
    <xdr:to>
      <xdr:col>23</xdr:col>
      <xdr:colOff>406400</xdr:colOff>
      <xdr:row>63</xdr:row>
      <xdr:rowOff>156528</xdr:rowOff>
    </xdr:to>
    <xdr:cxnSp macro="">
      <xdr:nvCxnSpPr>
        <xdr:cNvPr id="330" name="直線コネクタ 329"/>
        <xdr:cNvCxnSpPr/>
      </xdr:nvCxnSpPr>
      <xdr:spPr>
        <a:xfrm>
          <a:off x="15290800" y="1094882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132397</xdr:rowOff>
    </xdr:from>
    <xdr:to>
      <xdr:col>22</xdr:col>
      <xdr:colOff>203200</xdr:colOff>
      <xdr:row>63</xdr:row>
      <xdr:rowOff>147479</xdr:rowOff>
    </xdr:to>
    <xdr:cxnSp macro="">
      <xdr:nvCxnSpPr>
        <xdr:cNvPr id="333" name="直線コネクタ 332"/>
        <xdr:cNvCxnSpPr/>
      </xdr:nvCxnSpPr>
      <xdr:spPr>
        <a:xfrm>
          <a:off x="14401800" y="109337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5" name="テキスト ボックス 334"/>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82629</xdr:rowOff>
    </xdr:from>
    <xdr:to>
      <xdr:col>21</xdr:col>
      <xdr:colOff>0</xdr:colOff>
      <xdr:row>63</xdr:row>
      <xdr:rowOff>132397</xdr:rowOff>
    </xdr:to>
    <xdr:cxnSp macro="">
      <xdr:nvCxnSpPr>
        <xdr:cNvPr id="336" name="直線コネクタ 335"/>
        <xdr:cNvCxnSpPr/>
      </xdr:nvCxnSpPr>
      <xdr:spPr>
        <a:xfrm>
          <a:off x="13512800" y="10883979"/>
          <a:ext cx="889000" cy="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8" name="テキスト ボックス 337"/>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0" name="テキスト ボックス 33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92631</xdr:rowOff>
    </xdr:from>
    <xdr:to>
      <xdr:col>24</xdr:col>
      <xdr:colOff>609600</xdr:colOff>
      <xdr:row>65</xdr:row>
      <xdr:rowOff>22781</xdr:rowOff>
    </xdr:to>
    <xdr:sp macro="" textlink="">
      <xdr:nvSpPr>
        <xdr:cNvPr id="346" name="円/楕円 345"/>
        <xdr:cNvSpPr/>
      </xdr:nvSpPr>
      <xdr:spPr>
        <a:xfrm>
          <a:off x="16967200" y="110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64708</xdr:rowOff>
    </xdr:from>
    <xdr:ext cx="762000" cy="259045"/>
    <xdr:sp macro="" textlink="">
      <xdr:nvSpPr>
        <xdr:cNvPr id="347" name="定員管理の状況該当値テキスト"/>
        <xdr:cNvSpPr txBox="1"/>
      </xdr:nvSpPr>
      <xdr:spPr>
        <a:xfrm>
          <a:off x="17106900" y="1103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105728</xdr:rowOff>
    </xdr:from>
    <xdr:to>
      <xdr:col>23</xdr:col>
      <xdr:colOff>457200</xdr:colOff>
      <xdr:row>64</xdr:row>
      <xdr:rowOff>35878</xdr:rowOff>
    </xdr:to>
    <xdr:sp macro="" textlink="">
      <xdr:nvSpPr>
        <xdr:cNvPr id="348" name="円/楕円 347"/>
        <xdr:cNvSpPr/>
      </xdr:nvSpPr>
      <xdr:spPr>
        <a:xfrm>
          <a:off x="16129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20655</xdr:rowOff>
    </xdr:from>
    <xdr:ext cx="736600" cy="259045"/>
    <xdr:sp macro="" textlink="">
      <xdr:nvSpPr>
        <xdr:cNvPr id="349" name="テキスト ボックス 348"/>
        <xdr:cNvSpPr txBox="1"/>
      </xdr:nvSpPr>
      <xdr:spPr>
        <a:xfrm>
          <a:off x="15798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96679</xdr:rowOff>
    </xdr:from>
    <xdr:to>
      <xdr:col>22</xdr:col>
      <xdr:colOff>254000</xdr:colOff>
      <xdr:row>64</xdr:row>
      <xdr:rowOff>26829</xdr:rowOff>
    </xdr:to>
    <xdr:sp macro="" textlink="">
      <xdr:nvSpPr>
        <xdr:cNvPr id="350" name="円/楕円 349"/>
        <xdr:cNvSpPr/>
      </xdr:nvSpPr>
      <xdr:spPr>
        <a:xfrm>
          <a:off x="15240000" y="108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11606</xdr:rowOff>
    </xdr:from>
    <xdr:ext cx="762000" cy="259045"/>
    <xdr:sp macro="" textlink="">
      <xdr:nvSpPr>
        <xdr:cNvPr id="351" name="テキスト ボックス 350"/>
        <xdr:cNvSpPr txBox="1"/>
      </xdr:nvSpPr>
      <xdr:spPr>
        <a:xfrm>
          <a:off x="14909800" y="1098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81597</xdr:rowOff>
    </xdr:from>
    <xdr:to>
      <xdr:col>21</xdr:col>
      <xdr:colOff>50800</xdr:colOff>
      <xdr:row>64</xdr:row>
      <xdr:rowOff>11747</xdr:rowOff>
    </xdr:to>
    <xdr:sp macro="" textlink="">
      <xdr:nvSpPr>
        <xdr:cNvPr id="352" name="円/楕円 351"/>
        <xdr:cNvSpPr/>
      </xdr:nvSpPr>
      <xdr:spPr>
        <a:xfrm>
          <a:off x="14351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53" name="テキスト ボックス 352"/>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31829</xdr:rowOff>
    </xdr:from>
    <xdr:to>
      <xdr:col>19</xdr:col>
      <xdr:colOff>533400</xdr:colOff>
      <xdr:row>63</xdr:row>
      <xdr:rowOff>133429</xdr:rowOff>
    </xdr:to>
    <xdr:sp macro="" textlink="">
      <xdr:nvSpPr>
        <xdr:cNvPr id="354" name="円/楕円 353"/>
        <xdr:cNvSpPr/>
      </xdr:nvSpPr>
      <xdr:spPr>
        <a:xfrm>
          <a:off x="13462000" y="108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118206</xdr:rowOff>
    </xdr:from>
    <xdr:ext cx="762000" cy="259045"/>
    <xdr:sp macro="" textlink="">
      <xdr:nvSpPr>
        <xdr:cNvPr id="355" name="テキスト ボックス 354"/>
        <xdr:cNvSpPr txBox="1"/>
      </xdr:nvSpPr>
      <xdr:spPr>
        <a:xfrm>
          <a:off x="13131800" y="109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年度の実質公債費比率</a:t>
          </a:r>
          <a:r>
            <a:rPr kumimoji="1" lang="ja-JP" altLang="ja-JP" sz="1100">
              <a:solidFill>
                <a:sysClr val="windowText" lastClr="000000"/>
              </a:solidFill>
              <a:effectLst/>
              <a:latin typeface="+mn-lt"/>
              <a:ea typeface="+mn-ea"/>
              <a:cs typeface="+mn-cs"/>
            </a:rPr>
            <a:t>６．</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については</a:t>
          </a:r>
          <a:r>
            <a:rPr kumimoji="1" lang="ja-JP" altLang="ja-JP" sz="1100">
              <a:solidFill>
                <a:schemeClr val="dk1"/>
              </a:solidFill>
              <a:effectLst/>
              <a:latin typeface="+mn-lt"/>
              <a:ea typeface="+mn-ea"/>
              <a:cs typeface="+mn-cs"/>
            </a:rPr>
            <a:t>、全国・県平均及び類似団体をいずれも下回っている。これは、臨時財政対策債や</a:t>
          </a:r>
          <a:r>
            <a:rPr kumimoji="1" lang="ja-JP" altLang="ja-JP" sz="1100">
              <a:solidFill>
                <a:sysClr val="windowText" lastClr="000000"/>
              </a:solidFill>
              <a:effectLst/>
              <a:latin typeface="+mn-lt"/>
              <a:ea typeface="+mn-ea"/>
              <a:cs typeface="+mn-cs"/>
            </a:rPr>
            <a:t>過疎</a:t>
          </a:r>
          <a:r>
            <a:rPr kumimoji="1" lang="ja-JP" altLang="en-US" sz="1100">
              <a:solidFill>
                <a:sysClr val="windowText" lastClr="000000"/>
              </a:solidFill>
              <a:effectLst/>
              <a:latin typeface="+mn-lt"/>
              <a:ea typeface="+mn-ea"/>
              <a:cs typeface="+mn-cs"/>
            </a:rPr>
            <a:t>対策事業</a:t>
          </a:r>
          <a:r>
            <a:rPr kumimoji="1" lang="ja-JP" altLang="ja-JP" sz="1100">
              <a:solidFill>
                <a:sysClr val="windowText" lastClr="000000"/>
              </a:solidFill>
              <a:effectLst/>
              <a:latin typeface="+mn-lt"/>
              <a:ea typeface="+mn-ea"/>
              <a:cs typeface="+mn-cs"/>
            </a:rPr>
            <a:t>債など</a:t>
          </a:r>
          <a:r>
            <a:rPr kumimoji="1" lang="ja-JP" altLang="ja-JP" sz="1100">
              <a:solidFill>
                <a:schemeClr val="dk1"/>
              </a:solidFill>
              <a:effectLst/>
              <a:latin typeface="+mn-lt"/>
              <a:ea typeface="+mn-ea"/>
              <a:cs typeface="+mn-cs"/>
            </a:rPr>
            <a:t>交付税算入率の高い起債により事業を実施していることと、合併後の事業抑制によりハード事業の起債発行残高が減少していること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主な要因と考えられる。</a:t>
          </a:r>
          <a:endParaRPr lang="ja-JP" altLang="ja-JP" sz="1400">
            <a:effectLst/>
          </a:endParaRPr>
        </a:p>
        <a:p>
          <a:r>
            <a:rPr kumimoji="1" lang="ja-JP" altLang="ja-JP" sz="1100">
              <a:solidFill>
                <a:schemeClr val="dk1"/>
              </a:solidFill>
              <a:effectLst/>
              <a:latin typeface="+mn-lt"/>
              <a:ea typeface="+mn-ea"/>
              <a:cs typeface="+mn-cs"/>
            </a:rPr>
            <a:t>　今後は新庁舎建設・中学校統合等の大型事業</a:t>
          </a:r>
          <a:r>
            <a:rPr kumimoji="1" lang="ja-JP" altLang="en-US" sz="1100">
              <a:solidFill>
                <a:schemeClr val="dk1"/>
              </a:solidFill>
              <a:effectLst/>
              <a:latin typeface="+mn-lt"/>
              <a:ea typeface="+mn-ea"/>
              <a:cs typeface="+mn-cs"/>
            </a:rPr>
            <a:t>に伴う起債の償還開始</a:t>
          </a:r>
          <a:r>
            <a:rPr kumimoji="1" lang="ja-JP" altLang="ja-JP" sz="1100">
              <a:solidFill>
                <a:schemeClr val="dk1"/>
              </a:solidFill>
              <a:effectLst/>
              <a:latin typeface="+mn-lt"/>
              <a:ea typeface="+mn-ea"/>
              <a:cs typeface="+mn-cs"/>
            </a:rPr>
            <a:t>や、平成２８年熊本地震の影響により起債発行額が増額となるため、事業実施の際は交付税算入率の高い過疎</a:t>
          </a:r>
          <a:r>
            <a:rPr kumimoji="1" lang="ja-JP" altLang="en-US" sz="1100">
              <a:solidFill>
                <a:schemeClr val="dk1"/>
              </a:solidFill>
              <a:effectLst/>
              <a:latin typeface="+mn-lt"/>
              <a:ea typeface="+mn-ea"/>
              <a:cs typeface="+mn-cs"/>
            </a:rPr>
            <a:t>対策事業</a:t>
          </a:r>
          <a:r>
            <a:rPr kumimoji="1" lang="ja-JP" altLang="ja-JP" sz="1100">
              <a:solidFill>
                <a:schemeClr val="dk1"/>
              </a:solidFill>
              <a:effectLst/>
              <a:latin typeface="+mn-lt"/>
              <a:ea typeface="+mn-ea"/>
              <a:cs typeface="+mn-cs"/>
            </a:rPr>
            <a:t>債や合併特例債を活用し、</a:t>
          </a:r>
          <a:r>
            <a:rPr kumimoji="1" lang="ja-JP" altLang="ja-JP" sz="1100">
              <a:solidFill>
                <a:sysClr val="windowText" lastClr="000000"/>
              </a:solidFill>
              <a:effectLst/>
              <a:latin typeface="+mn-lt"/>
              <a:ea typeface="+mn-ea"/>
              <a:cs typeface="+mn-cs"/>
            </a:rPr>
            <a:t>実質公債費</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の上昇</a:t>
          </a:r>
          <a:r>
            <a:rPr kumimoji="1" lang="ja-JP" altLang="ja-JP" sz="1100">
              <a:solidFill>
                <a:schemeClr val="dk1"/>
              </a:solidFill>
              <a:effectLst/>
              <a:latin typeface="+mn-lt"/>
              <a:ea typeface="+mn-ea"/>
              <a:cs typeface="+mn-cs"/>
            </a:rPr>
            <a:t>を抑制していく必要がある。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94545</xdr:rowOff>
    </xdr:from>
    <xdr:to>
      <xdr:col>24</xdr:col>
      <xdr:colOff>558800</xdr:colOff>
      <xdr:row>38</xdr:row>
      <xdr:rowOff>134761</xdr:rowOff>
    </xdr:to>
    <xdr:cxnSp macro="">
      <xdr:nvCxnSpPr>
        <xdr:cNvPr id="390" name="直線コネクタ 389"/>
        <xdr:cNvCxnSpPr/>
      </xdr:nvCxnSpPr>
      <xdr:spPr>
        <a:xfrm>
          <a:off x="16179800" y="660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94545</xdr:rowOff>
    </xdr:from>
    <xdr:to>
      <xdr:col>23</xdr:col>
      <xdr:colOff>406400</xdr:colOff>
      <xdr:row>38</xdr:row>
      <xdr:rowOff>134761</xdr:rowOff>
    </xdr:to>
    <xdr:cxnSp macro="">
      <xdr:nvCxnSpPr>
        <xdr:cNvPr id="393" name="直線コネクタ 392"/>
        <xdr:cNvCxnSpPr/>
      </xdr:nvCxnSpPr>
      <xdr:spPr>
        <a:xfrm flipV="1">
          <a:off x="15290800" y="660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134761</xdr:rowOff>
    </xdr:from>
    <xdr:to>
      <xdr:col>22</xdr:col>
      <xdr:colOff>203200</xdr:colOff>
      <xdr:row>39</xdr:row>
      <xdr:rowOff>57150</xdr:rowOff>
    </xdr:to>
    <xdr:cxnSp macro="">
      <xdr:nvCxnSpPr>
        <xdr:cNvPr id="396" name="直線コネクタ 395"/>
        <xdr:cNvCxnSpPr/>
      </xdr:nvCxnSpPr>
      <xdr:spPr>
        <a:xfrm flipV="1">
          <a:off x="14401800" y="66498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40</xdr:row>
      <xdr:rowOff>19755</xdr:rowOff>
    </xdr:to>
    <xdr:cxnSp macro="">
      <xdr:nvCxnSpPr>
        <xdr:cNvPr id="399" name="直線コネクタ 398"/>
        <xdr:cNvCxnSpPr/>
      </xdr:nvCxnSpPr>
      <xdr:spPr>
        <a:xfrm flipV="1">
          <a:off x="13512800" y="67437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83961</xdr:rowOff>
    </xdr:from>
    <xdr:to>
      <xdr:col>24</xdr:col>
      <xdr:colOff>609600</xdr:colOff>
      <xdr:row>39</xdr:row>
      <xdr:rowOff>14111</xdr:rowOff>
    </xdr:to>
    <xdr:sp macro="" textlink="">
      <xdr:nvSpPr>
        <xdr:cNvPr id="409" name="円/楕円 408"/>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100488</xdr:rowOff>
    </xdr:from>
    <xdr:ext cx="762000" cy="259045"/>
    <xdr:sp macro="" textlink="">
      <xdr:nvSpPr>
        <xdr:cNvPr id="410"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43745</xdr:rowOff>
    </xdr:from>
    <xdr:to>
      <xdr:col>23</xdr:col>
      <xdr:colOff>457200</xdr:colOff>
      <xdr:row>38</xdr:row>
      <xdr:rowOff>145345</xdr:rowOff>
    </xdr:to>
    <xdr:sp macro="" textlink="">
      <xdr:nvSpPr>
        <xdr:cNvPr id="411" name="円/楕円 410"/>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155522</xdr:rowOff>
    </xdr:from>
    <xdr:ext cx="736600" cy="259045"/>
    <xdr:sp macro="" textlink="">
      <xdr:nvSpPr>
        <xdr:cNvPr id="412" name="テキスト ボックス 411"/>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83961</xdr:rowOff>
    </xdr:from>
    <xdr:to>
      <xdr:col>22</xdr:col>
      <xdr:colOff>254000</xdr:colOff>
      <xdr:row>39</xdr:row>
      <xdr:rowOff>14111</xdr:rowOff>
    </xdr:to>
    <xdr:sp macro="" textlink="">
      <xdr:nvSpPr>
        <xdr:cNvPr id="413" name="円/楕円 412"/>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24288</xdr:rowOff>
    </xdr:from>
    <xdr:ext cx="762000" cy="259045"/>
    <xdr:sp macro="" textlink="">
      <xdr:nvSpPr>
        <xdr:cNvPr id="414" name="テキスト ボックス 413"/>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15" name="円/楕円 414"/>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16" name="テキスト ボックス 41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140405</xdr:rowOff>
    </xdr:from>
    <xdr:to>
      <xdr:col>19</xdr:col>
      <xdr:colOff>533400</xdr:colOff>
      <xdr:row>40</xdr:row>
      <xdr:rowOff>70555</xdr:rowOff>
    </xdr:to>
    <xdr:sp macro="" textlink="">
      <xdr:nvSpPr>
        <xdr:cNvPr id="417" name="円/楕円 416"/>
        <xdr:cNvSpPr/>
      </xdr:nvSpPr>
      <xdr:spPr>
        <a:xfrm>
          <a:off x="13462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80732</xdr:rowOff>
    </xdr:from>
    <xdr:ext cx="762000" cy="259045"/>
    <xdr:sp macro="" textlink="">
      <xdr:nvSpPr>
        <xdr:cNvPr id="418" name="テキスト ボックス 417"/>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％で前年度と比較すると</a:t>
          </a:r>
          <a:r>
            <a:rPr kumimoji="1" lang="ja-JP" altLang="en-US" sz="1100">
              <a:solidFill>
                <a:sysClr val="windowText" lastClr="000000"/>
              </a:solidFill>
              <a:effectLst/>
              <a:latin typeface="+mn-lt"/>
              <a:ea typeface="+mn-ea"/>
              <a:cs typeface="+mn-cs"/>
            </a:rPr>
            <a:t>１．１ポイント</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、全国・県平均及び類似団体と比較</a:t>
          </a:r>
          <a:r>
            <a:rPr kumimoji="1" lang="ja-JP" altLang="en-US" sz="1100">
              <a:solidFill>
                <a:schemeClr val="dk1"/>
              </a:solidFill>
              <a:effectLst/>
              <a:latin typeface="+mn-lt"/>
              <a:ea typeface="+mn-ea"/>
              <a:cs typeface="+mn-cs"/>
            </a:rPr>
            <a:t>しても</a:t>
          </a:r>
          <a:r>
            <a:rPr kumimoji="1" lang="ja-JP" altLang="ja-JP" sz="1100">
              <a:solidFill>
                <a:schemeClr val="dk1"/>
              </a:solidFill>
              <a:effectLst/>
              <a:latin typeface="+mn-lt"/>
              <a:ea typeface="+mn-ea"/>
              <a:cs typeface="+mn-cs"/>
            </a:rPr>
            <a:t>大幅に下回っている。今後は、庁舎建設、中学校統合などの大型事業実施による将来負担の増に加え、平成２８年熊本地震の影響による起債発行額の増額及び基金積立金の取崩しにより将来負担の増加が見込まれる。財政計画に基づいた財政運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63945</xdr:rowOff>
    </xdr:from>
    <xdr:to>
      <xdr:col>24</xdr:col>
      <xdr:colOff>558800</xdr:colOff>
      <xdr:row>15</xdr:row>
      <xdr:rowOff>70580</xdr:rowOff>
    </xdr:to>
    <xdr:cxnSp macro="">
      <xdr:nvCxnSpPr>
        <xdr:cNvPr id="448" name="直線コネクタ 447"/>
        <xdr:cNvCxnSpPr/>
      </xdr:nvCxnSpPr>
      <xdr:spPr>
        <a:xfrm flipV="1">
          <a:off x="16179800" y="2635695"/>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56102</xdr:rowOff>
    </xdr:from>
    <xdr:to>
      <xdr:col>23</xdr:col>
      <xdr:colOff>406400</xdr:colOff>
      <xdr:row>15</xdr:row>
      <xdr:rowOff>70580</xdr:rowOff>
    </xdr:to>
    <xdr:cxnSp macro="">
      <xdr:nvCxnSpPr>
        <xdr:cNvPr id="451" name="直線コネクタ 450"/>
        <xdr:cNvCxnSpPr/>
      </xdr:nvCxnSpPr>
      <xdr:spPr>
        <a:xfrm>
          <a:off x="15290800" y="26278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27749</xdr:rowOff>
    </xdr:from>
    <xdr:to>
      <xdr:col>22</xdr:col>
      <xdr:colOff>203200</xdr:colOff>
      <xdr:row>15</xdr:row>
      <xdr:rowOff>56102</xdr:rowOff>
    </xdr:to>
    <xdr:cxnSp macro="">
      <xdr:nvCxnSpPr>
        <xdr:cNvPr id="454" name="直線コネクタ 453"/>
        <xdr:cNvCxnSpPr/>
      </xdr:nvCxnSpPr>
      <xdr:spPr>
        <a:xfrm>
          <a:off x="14401800" y="2599499"/>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6" name="テキスト ボックス 455"/>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27749</xdr:rowOff>
    </xdr:from>
    <xdr:to>
      <xdr:col>21</xdr:col>
      <xdr:colOff>0</xdr:colOff>
      <xdr:row>15</xdr:row>
      <xdr:rowOff>51276</xdr:rowOff>
    </xdr:to>
    <xdr:cxnSp macro="">
      <xdr:nvCxnSpPr>
        <xdr:cNvPr id="457" name="直線コネクタ 456"/>
        <xdr:cNvCxnSpPr/>
      </xdr:nvCxnSpPr>
      <xdr:spPr>
        <a:xfrm flipV="1">
          <a:off x="13512800" y="2599499"/>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8" name="フローチャート : 判断 457"/>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9" name="テキスト ボックス 458"/>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0" name="フローチャート : 判断 459"/>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61" name="テキスト ボックス 460"/>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13145</xdr:rowOff>
    </xdr:from>
    <xdr:to>
      <xdr:col>24</xdr:col>
      <xdr:colOff>609600</xdr:colOff>
      <xdr:row>15</xdr:row>
      <xdr:rowOff>114745</xdr:rowOff>
    </xdr:to>
    <xdr:sp macro="" textlink="">
      <xdr:nvSpPr>
        <xdr:cNvPr id="467" name="円/楕円 466"/>
        <xdr:cNvSpPr/>
      </xdr:nvSpPr>
      <xdr:spPr>
        <a:xfrm>
          <a:off x="169672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105872</xdr:rowOff>
    </xdr:from>
    <xdr:ext cx="762000" cy="259045"/>
    <xdr:sp macro="" textlink="">
      <xdr:nvSpPr>
        <xdr:cNvPr id="468" name="将来負担の状況該当値テキスト"/>
        <xdr:cNvSpPr txBox="1"/>
      </xdr:nvSpPr>
      <xdr:spPr>
        <a:xfrm>
          <a:off x="17106900" y="250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19780</xdr:rowOff>
    </xdr:from>
    <xdr:to>
      <xdr:col>23</xdr:col>
      <xdr:colOff>457200</xdr:colOff>
      <xdr:row>15</xdr:row>
      <xdr:rowOff>121380</xdr:rowOff>
    </xdr:to>
    <xdr:sp macro="" textlink="">
      <xdr:nvSpPr>
        <xdr:cNvPr id="469" name="円/楕円 468"/>
        <xdr:cNvSpPr/>
      </xdr:nvSpPr>
      <xdr:spPr>
        <a:xfrm>
          <a:off x="16129000" y="2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131557</xdr:rowOff>
    </xdr:from>
    <xdr:ext cx="736600" cy="259045"/>
    <xdr:sp macro="" textlink="">
      <xdr:nvSpPr>
        <xdr:cNvPr id="470" name="テキスト ボックス 469"/>
        <xdr:cNvSpPr txBox="1"/>
      </xdr:nvSpPr>
      <xdr:spPr>
        <a:xfrm>
          <a:off x="15798800" y="236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5302</xdr:rowOff>
    </xdr:from>
    <xdr:to>
      <xdr:col>22</xdr:col>
      <xdr:colOff>254000</xdr:colOff>
      <xdr:row>15</xdr:row>
      <xdr:rowOff>106902</xdr:rowOff>
    </xdr:to>
    <xdr:sp macro="" textlink="">
      <xdr:nvSpPr>
        <xdr:cNvPr id="471" name="円/楕円 470"/>
        <xdr:cNvSpPr/>
      </xdr:nvSpPr>
      <xdr:spPr>
        <a:xfrm>
          <a:off x="15240000" y="25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117079</xdr:rowOff>
    </xdr:from>
    <xdr:ext cx="762000" cy="259045"/>
    <xdr:sp macro="" textlink="">
      <xdr:nvSpPr>
        <xdr:cNvPr id="472" name="テキスト ボックス 471"/>
        <xdr:cNvSpPr txBox="1"/>
      </xdr:nvSpPr>
      <xdr:spPr>
        <a:xfrm>
          <a:off x="14909800" y="23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148399</xdr:rowOff>
    </xdr:from>
    <xdr:to>
      <xdr:col>21</xdr:col>
      <xdr:colOff>50800</xdr:colOff>
      <xdr:row>15</xdr:row>
      <xdr:rowOff>78549</xdr:rowOff>
    </xdr:to>
    <xdr:sp macro="" textlink="">
      <xdr:nvSpPr>
        <xdr:cNvPr id="473" name="円/楕円 472"/>
        <xdr:cNvSpPr/>
      </xdr:nvSpPr>
      <xdr:spPr>
        <a:xfrm>
          <a:off x="14351000" y="25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88726</xdr:rowOff>
    </xdr:from>
    <xdr:ext cx="762000" cy="259045"/>
    <xdr:sp macro="" textlink="">
      <xdr:nvSpPr>
        <xdr:cNvPr id="474" name="テキスト ボックス 473"/>
        <xdr:cNvSpPr txBox="1"/>
      </xdr:nvSpPr>
      <xdr:spPr>
        <a:xfrm>
          <a:off x="14020800" y="231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476</xdr:rowOff>
    </xdr:from>
    <xdr:to>
      <xdr:col>19</xdr:col>
      <xdr:colOff>533400</xdr:colOff>
      <xdr:row>15</xdr:row>
      <xdr:rowOff>102076</xdr:rowOff>
    </xdr:to>
    <xdr:sp macro="" textlink="">
      <xdr:nvSpPr>
        <xdr:cNvPr id="475" name="円/楕円 474"/>
        <xdr:cNvSpPr/>
      </xdr:nvSpPr>
      <xdr:spPr>
        <a:xfrm>
          <a:off x="13462000" y="2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112253</xdr:rowOff>
    </xdr:from>
    <xdr:ext cx="762000" cy="259045"/>
    <xdr:sp macro="" textlink="">
      <xdr:nvSpPr>
        <xdr:cNvPr id="476" name="テキスト ボックス 475"/>
        <xdr:cNvSpPr txBox="1"/>
      </xdr:nvSpPr>
      <xdr:spPr>
        <a:xfrm>
          <a:off x="13131800" y="23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11,115
11,074
137.32
17,265,460
14,794,261
1,586,185
5,061,633
12,434,176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合併による職員増の影響で類似団体平均値と比較すると</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８ポイント</a:t>
          </a:r>
          <a:r>
            <a:rPr kumimoji="1" lang="ja-JP" altLang="ja-JP" sz="1100">
              <a:solidFill>
                <a:sysClr val="windowText" lastClr="000000"/>
              </a:solidFill>
              <a:effectLst/>
              <a:latin typeface="+mn-lt"/>
              <a:ea typeface="+mn-ea"/>
              <a:cs typeface="+mn-cs"/>
            </a:rPr>
            <a:t>上回っており、全国・県平均と比較しても高い水準となっている。</a:t>
          </a:r>
          <a:r>
            <a:rPr kumimoji="1" lang="ja-JP" altLang="en-US" sz="1100">
              <a:solidFill>
                <a:sysClr val="windowText" lastClr="000000"/>
              </a:solidFill>
              <a:effectLst/>
              <a:latin typeface="+mn-lt"/>
              <a:ea typeface="+mn-ea"/>
              <a:cs typeface="+mn-cs"/>
            </a:rPr>
            <a:t>また、平成２８年度は平成２８年熊本地震の影響により新規採用を増員したが、</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引き続き事業量に合わせた適正な人員配置と</a:t>
          </a:r>
          <a:r>
            <a:rPr kumimoji="1" lang="ja-JP" altLang="ja-JP" sz="1100">
              <a:solidFill>
                <a:sysClr val="windowText" lastClr="000000"/>
              </a:solidFill>
              <a:effectLst/>
              <a:latin typeface="+mn-lt"/>
              <a:ea typeface="+mn-ea"/>
              <a:cs typeface="+mn-cs"/>
            </a:rPr>
            <a:t>退職職員数に対して新規採用職員を抑制しながら人件費の削減に努める。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143328</xdr:rowOff>
    </xdr:from>
    <xdr:to>
      <xdr:col>7</xdr:col>
      <xdr:colOff>15875</xdr:colOff>
      <xdr:row>41</xdr:row>
      <xdr:rowOff>15422</xdr:rowOff>
    </xdr:to>
    <xdr:cxnSp macro="">
      <xdr:nvCxnSpPr>
        <xdr:cNvPr id="68" name="直線コネクタ 67"/>
        <xdr:cNvCxnSpPr/>
      </xdr:nvCxnSpPr>
      <xdr:spPr>
        <a:xfrm>
          <a:off x="3987800" y="7001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132443</xdr:rowOff>
    </xdr:from>
    <xdr:to>
      <xdr:col>5</xdr:col>
      <xdr:colOff>549275</xdr:colOff>
      <xdr:row>40</xdr:row>
      <xdr:rowOff>143328</xdr:rowOff>
    </xdr:to>
    <xdr:cxnSp macro="">
      <xdr:nvCxnSpPr>
        <xdr:cNvPr id="71" name="直線コネクタ 70"/>
        <xdr:cNvCxnSpPr/>
      </xdr:nvCxnSpPr>
      <xdr:spPr>
        <a:xfrm>
          <a:off x="3098800" y="6990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118835</xdr:rowOff>
    </xdr:from>
    <xdr:to>
      <xdr:col>4</xdr:col>
      <xdr:colOff>346075</xdr:colOff>
      <xdr:row>40</xdr:row>
      <xdr:rowOff>132443</xdr:rowOff>
    </xdr:to>
    <xdr:cxnSp macro="">
      <xdr:nvCxnSpPr>
        <xdr:cNvPr id="74" name="直線コネクタ 73"/>
        <xdr:cNvCxnSpPr/>
      </xdr:nvCxnSpPr>
      <xdr:spPr>
        <a:xfrm>
          <a:off x="2209800" y="68053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118835</xdr:rowOff>
    </xdr:from>
    <xdr:to>
      <xdr:col>3</xdr:col>
      <xdr:colOff>142875</xdr:colOff>
      <xdr:row>41</xdr:row>
      <xdr:rowOff>48078</xdr:rowOff>
    </xdr:to>
    <xdr:cxnSp macro="">
      <xdr:nvCxnSpPr>
        <xdr:cNvPr id="77" name="直線コネクタ 76"/>
        <xdr:cNvCxnSpPr/>
      </xdr:nvCxnSpPr>
      <xdr:spPr>
        <a:xfrm flipV="1">
          <a:off x="1320800" y="68053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136072</xdr:rowOff>
    </xdr:from>
    <xdr:to>
      <xdr:col>7</xdr:col>
      <xdr:colOff>66675</xdr:colOff>
      <xdr:row>41</xdr:row>
      <xdr:rowOff>66222</xdr:rowOff>
    </xdr:to>
    <xdr:sp macro="" textlink="">
      <xdr:nvSpPr>
        <xdr:cNvPr id="87" name="円/楕円 86"/>
        <xdr:cNvSpPr/>
      </xdr:nvSpPr>
      <xdr:spPr>
        <a:xfrm>
          <a:off x="47752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108149</xdr:rowOff>
    </xdr:from>
    <xdr:ext cx="762000" cy="259045"/>
    <xdr:sp macro="" textlink="">
      <xdr:nvSpPr>
        <xdr:cNvPr id="88" name="人件費該当値テキスト"/>
        <xdr:cNvSpPr txBox="1"/>
      </xdr:nvSpPr>
      <xdr:spPr>
        <a:xfrm>
          <a:off x="4914900" y="69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92528</xdr:rowOff>
    </xdr:from>
    <xdr:to>
      <xdr:col>5</xdr:col>
      <xdr:colOff>600075</xdr:colOff>
      <xdr:row>41</xdr:row>
      <xdr:rowOff>22678</xdr:rowOff>
    </xdr:to>
    <xdr:sp macro="" textlink="">
      <xdr:nvSpPr>
        <xdr:cNvPr id="89" name="円/楕円 88"/>
        <xdr:cNvSpPr/>
      </xdr:nvSpPr>
      <xdr:spPr>
        <a:xfrm>
          <a:off x="3937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7455</xdr:rowOff>
    </xdr:from>
    <xdr:ext cx="736600" cy="259045"/>
    <xdr:sp macro="" textlink="">
      <xdr:nvSpPr>
        <xdr:cNvPr id="90" name="テキスト ボックス 89"/>
        <xdr:cNvSpPr txBox="1"/>
      </xdr:nvSpPr>
      <xdr:spPr>
        <a:xfrm>
          <a:off x="3606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81643</xdr:rowOff>
    </xdr:from>
    <xdr:to>
      <xdr:col>4</xdr:col>
      <xdr:colOff>396875</xdr:colOff>
      <xdr:row>41</xdr:row>
      <xdr:rowOff>11793</xdr:rowOff>
    </xdr:to>
    <xdr:sp macro="" textlink="">
      <xdr:nvSpPr>
        <xdr:cNvPr id="91" name="円/楕円 90"/>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168020</xdr:rowOff>
    </xdr:from>
    <xdr:ext cx="762000" cy="259045"/>
    <xdr:sp macro="" textlink="">
      <xdr:nvSpPr>
        <xdr:cNvPr id="92" name="テキスト ボックス 91"/>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68035</xdr:rowOff>
    </xdr:from>
    <xdr:to>
      <xdr:col>3</xdr:col>
      <xdr:colOff>193675</xdr:colOff>
      <xdr:row>39</xdr:row>
      <xdr:rowOff>169635</xdr:rowOff>
    </xdr:to>
    <xdr:sp macro="" textlink="">
      <xdr:nvSpPr>
        <xdr:cNvPr id="93" name="円/楕円 92"/>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94" name="テキスト ボックス 93"/>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168728</xdr:rowOff>
    </xdr:from>
    <xdr:to>
      <xdr:col>1</xdr:col>
      <xdr:colOff>676275</xdr:colOff>
      <xdr:row>41</xdr:row>
      <xdr:rowOff>98878</xdr:rowOff>
    </xdr:to>
    <xdr:sp macro="" textlink="">
      <xdr:nvSpPr>
        <xdr:cNvPr id="95" name="円/楕円 94"/>
        <xdr:cNvSpPr/>
      </xdr:nvSpPr>
      <xdr:spPr>
        <a:xfrm>
          <a:off x="1270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83655</xdr:rowOff>
    </xdr:from>
    <xdr:ext cx="762000" cy="259045"/>
    <xdr:sp macro="" textlink="">
      <xdr:nvSpPr>
        <xdr:cNvPr id="96" name="テキスト ボックス 95"/>
        <xdr:cNvSpPr txBox="1"/>
      </xdr:nvSpPr>
      <xdr:spPr>
        <a:xfrm>
          <a:off x="939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％で全国・県平均、類似団体と比較すると高水準となっている。</a:t>
          </a:r>
          <a:r>
            <a:rPr kumimoji="1" lang="ja-JP" altLang="en-US" sz="1100">
              <a:solidFill>
                <a:schemeClr val="dk1"/>
              </a:solidFill>
              <a:effectLst/>
              <a:latin typeface="+mn-lt"/>
              <a:ea typeface="+mn-ea"/>
              <a:cs typeface="+mn-cs"/>
            </a:rPr>
            <a:t>平成２８年度は中学校の統合に伴いスクールバス</a:t>
          </a:r>
          <a:r>
            <a:rPr kumimoji="1" lang="ja-JP" altLang="en-US" sz="1100">
              <a:solidFill>
                <a:sysClr val="windowText" lastClr="000000"/>
              </a:solidFill>
              <a:effectLst/>
              <a:latin typeface="+mn-lt"/>
              <a:ea typeface="+mn-ea"/>
              <a:cs typeface="+mn-cs"/>
            </a:rPr>
            <a:t>の業務委託費が前年</a:t>
          </a:r>
          <a:r>
            <a:rPr kumimoji="1" lang="ja-JP" altLang="en-US" sz="1100">
              <a:solidFill>
                <a:schemeClr val="dk1"/>
              </a:solidFill>
              <a:effectLst/>
              <a:latin typeface="+mn-lt"/>
              <a:ea typeface="+mn-ea"/>
              <a:cs typeface="+mn-cs"/>
            </a:rPr>
            <a:t>の３．５倍弱増加。また、小・中学校への電子黒板導入経費などが主な要因と思われる。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は、震災からの復旧復興に伴い例年以上の支出が見込まれるため、予算査定時の需用費等の削減及び</a:t>
          </a:r>
          <a:r>
            <a:rPr kumimoji="1" lang="ja-JP" altLang="ja-JP" sz="1100">
              <a:solidFill>
                <a:schemeClr val="dk1"/>
              </a:solidFill>
              <a:effectLst/>
              <a:latin typeface="+mn-lt"/>
              <a:ea typeface="+mn-ea"/>
              <a:cs typeface="+mn-cs"/>
            </a:rPr>
            <a:t>公共施設の利用状況</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見直し</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経費削減に努めていく。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75293</xdr:rowOff>
    </xdr:from>
    <xdr:to>
      <xdr:col>24</xdr:col>
      <xdr:colOff>31750</xdr:colOff>
      <xdr:row>19</xdr:row>
      <xdr:rowOff>162378</xdr:rowOff>
    </xdr:to>
    <xdr:cxnSp macro="">
      <xdr:nvCxnSpPr>
        <xdr:cNvPr id="131" name="直線コネクタ 130"/>
        <xdr:cNvCxnSpPr/>
      </xdr:nvCxnSpPr>
      <xdr:spPr>
        <a:xfrm>
          <a:off x="15671800" y="3332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75293</xdr:rowOff>
    </xdr:from>
    <xdr:to>
      <xdr:col>22</xdr:col>
      <xdr:colOff>565150</xdr:colOff>
      <xdr:row>19</xdr:row>
      <xdr:rowOff>75293</xdr:rowOff>
    </xdr:to>
    <xdr:cxnSp macro="">
      <xdr:nvCxnSpPr>
        <xdr:cNvPr id="134" name="直線コネクタ 133"/>
        <xdr:cNvCxnSpPr/>
      </xdr:nvCxnSpPr>
      <xdr:spPr>
        <a:xfrm>
          <a:off x="14782800" y="3332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148771</xdr:rowOff>
    </xdr:from>
    <xdr:to>
      <xdr:col>21</xdr:col>
      <xdr:colOff>361950</xdr:colOff>
      <xdr:row>19</xdr:row>
      <xdr:rowOff>75293</xdr:rowOff>
    </xdr:to>
    <xdr:cxnSp macro="">
      <xdr:nvCxnSpPr>
        <xdr:cNvPr id="137" name="直線コネクタ 136"/>
        <xdr:cNvCxnSpPr/>
      </xdr:nvCxnSpPr>
      <xdr:spPr>
        <a:xfrm>
          <a:off x="13893800" y="3234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113393</xdr:rowOff>
    </xdr:from>
    <xdr:to>
      <xdr:col>20</xdr:col>
      <xdr:colOff>158750</xdr:colOff>
      <xdr:row>18</xdr:row>
      <xdr:rowOff>148771</xdr:rowOff>
    </xdr:to>
    <xdr:cxnSp macro="">
      <xdr:nvCxnSpPr>
        <xdr:cNvPr id="140" name="直線コネクタ 139"/>
        <xdr:cNvCxnSpPr/>
      </xdr:nvCxnSpPr>
      <xdr:spPr>
        <a:xfrm>
          <a:off x="13004800" y="3028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111578</xdr:rowOff>
    </xdr:from>
    <xdr:to>
      <xdr:col>24</xdr:col>
      <xdr:colOff>82550</xdr:colOff>
      <xdr:row>20</xdr:row>
      <xdr:rowOff>41728</xdr:rowOff>
    </xdr:to>
    <xdr:sp macro="" textlink="">
      <xdr:nvSpPr>
        <xdr:cNvPr id="150" name="円/楕円 149"/>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83655</xdr:rowOff>
    </xdr:from>
    <xdr:ext cx="762000" cy="259045"/>
    <xdr:sp macro="" textlink="">
      <xdr:nvSpPr>
        <xdr:cNvPr id="151" name="物件費該当値テキスト"/>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24493</xdr:rowOff>
    </xdr:from>
    <xdr:to>
      <xdr:col>22</xdr:col>
      <xdr:colOff>615950</xdr:colOff>
      <xdr:row>19</xdr:row>
      <xdr:rowOff>126093</xdr:rowOff>
    </xdr:to>
    <xdr:sp macro="" textlink="">
      <xdr:nvSpPr>
        <xdr:cNvPr id="152" name="円/楕円 151"/>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110870</xdr:rowOff>
    </xdr:from>
    <xdr:ext cx="736600" cy="259045"/>
    <xdr:sp macro="" textlink="">
      <xdr:nvSpPr>
        <xdr:cNvPr id="153" name="テキスト ボックス 152"/>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24493</xdr:rowOff>
    </xdr:from>
    <xdr:to>
      <xdr:col>21</xdr:col>
      <xdr:colOff>412750</xdr:colOff>
      <xdr:row>19</xdr:row>
      <xdr:rowOff>126093</xdr:rowOff>
    </xdr:to>
    <xdr:sp macro="" textlink="">
      <xdr:nvSpPr>
        <xdr:cNvPr id="154" name="円/楕円 153"/>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110870</xdr:rowOff>
    </xdr:from>
    <xdr:ext cx="762000" cy="259045"/>
    <xdr:sp macro="" textlink="">
      <xdr:nvSpPr>
        <xdr:cNvPr id="155" name="テキスト ボックス 154"/>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97971</xdr:rowOff>
    </xdr:from>
    <xdr:to>
      <xdr:col>20</xdr:col>
      <xdr:colOff>209550</xdr:colOff>
      <xdr:row>19</xdr:row>
      <xdr:rowOff>28122</xdr:rowOff>
    </xdr:to>
    <xdr:sp macro="" textlink="">
      <xdr:nvSpPr>
        <xdr:cNvPr id="156" name="円/楕円 155"/>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12899</xdr:rowOff>
    </xdr:from>
    <xdr:ext cx="762000" cy="259045"/>
    <xdr:sp macro="" textlink="">
      <xdr:nvSpPr>
        <xdr:cNvPr id="157" name="テキスト ボックス 156"/>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62593</xdr:rowOff>
    </xdr:from>
    <xdr:to>
      <xdr:col>19</xdr:col>
      <xdr:colOff>6350</xdr:colOff>
      <xdr:row>17</xdr:row>
      <xdr:rowOff>164193</xdr:rowOff>
    </xdr:to>
    <xdr:sp macro="" textlink="">
      <xdr:nvSpPr>
        <xdr:cNvPr id="158" name="円/楕円 157"/>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148970</xdr:rowOff>
    </xdr:from>
    <xdr:ext cx="762000" cy="259045"/>
    <xdr:sp macro="" textlink="">
      <xdr:nvSpPr>
        <xdr:cNvPr id="159" name="テキスト ボックス 158"/>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平成２７年度と比較すると０．１ポイント上昇したが、ほほ横ばい状態である。本村では、高校生までの医療費助成など</a:t>
          </a:r>
          <a:r>
            <a:rPr kumimoji="1" lang="ja-JP" altLang="ja-JP" sz="1100">
              <a:solidFill>
                <a:sysClr val="windowText" lastClr="000000"/>
              </a:solidFill>
              <a:effectLst/>
              <a:latin typeface="+mn-lt"/>
              <a:ea typeface="+mn-ea"/>
              <a:cs typeface="+mn-cs"/>
            </a:rPr>
            <a:t>少子高齢化対策に係るサービスを実施してきているが、全国・県平均及び類似団体と比較すると下回っている。</a:t>
          </a:r>
          <a:r>
            <a:rPr kumimoji="1" lang="ja-JP" altLang="en-US" sz="1100">
              <a:solidFill>
                <a:sysClr val="windowText" lastClr="000000"/>
              </a:solidFill>
              <a:effectLst/>
              <a:latin typeface="+mn-lt"/>
              <a:ea typeface="+mn-ea"/>
              <a:cs typeface="+mn-cs"/>
            </a:rPr>
            <a:t>平成２８年度は平成２８年熊本地震の影響もあり人口が減少しているため、子供や高齢者が住みやすい村づくりを目指しながら</a:t>
          </a:r>
          <a:r>
            <a:rPr kumimoji="1" lang="ja-JP" altLang="ja-JP" sz="1100">
              <a:solidFill>
                <a:sysClr val="windowText" lastClr="000000"/>
              </a:solidFill>
              <a:effectLst/>
              <a:latin typeface="+mn-lt"/>
              <a:ea typeface="+mn-ea"/>
              <a:cs typeface="+mn-cs"/>
            </a:rPr>
            <a:t>、健診率向上対策や、健康づくり対策など</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医療費抑制などに向けた取組みを進める必要がある。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110672</xdr:rowOff>
    </xdr:to>
    <xdr:cxnSp macro="">
      <xdr:nvCxnSpPr>
        <xdr:cNvPr id="194" name="直線コネクタ 193"/>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7" name="直線コネクタ 196"/>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78015</xdr:rowOff>
    </xdr:to>
    <xdr:cxnSp macro="">
      <xdr:nvCxnSpPr>
        <xdr:cNvPr id="200" name="直線コネクタ 199"/>
        <xdr:cNvCxnSpPr/>
      </xdr:nvCxnSpPr>
      <xdr:spPr>
        <a:xfrm>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45357</xdr:rowOff>
    </xdr:to>
    <xdr:cxnSp macro="">
      <xdr:nvCxnSpPr>
        <xdr:cNvPr id="203" name="直線コネクタ 202"/>
        <xdr:cNvCxnSpPr/>
      </xdr:nvCxnSpPr>
      <xdr:spPr>
        <a:xfrm flipV="1">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13" name="円/楕円 21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5" name="円/楕円 21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6" name="テキスト ボックス 21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7" name="円/楕円 21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8" name="テキスト ボックス 21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9" name="円/楕円 21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20" name="テキスト ボックス 21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21" name="円/楕円 220"/>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22" name="テキスト ボックス 221"/>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全国平均、県平均、類似団体と比較しても下回っているが、平成２７年度と比較すると平成２８年度は２．１ポイント上回っており、これは後期高齢者医療特別会計への繰出金が約１０．５％増額していることが要因であると思われ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56</xdr:row>
      <xdr:rowOff>73660</xdr:rowOff>
    </xdr:to>
    <xdr:cxnSp macro="">
      <xdr:nvCxnSpPr>
        <xdr:cNvPr id="255" name="直線コネクタ 254"/>
        <xdr:cNvCxnSpPr/>
      </xdr:nvCxnSpPr>
      <xdr:spPr>
        <a:xfrm>
          <a:off x="15671800" y="95148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85090</xdr:rowOff>
    </xdr:to>
    <xdr:cxnSp macro="">
      <xdr:nvCxnSpPr>
        <xdr:cNvPr id="258" name="直線コネクタ 257"/>
        <xdr:cNvCxnSpPr/>
      </xdr:nvCxnSpPr>
      <xdr:spPr>
        <a:xfrm>
          <a:off x="14782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24130</xdr:rowOff>
    </xdr:to>
    <xdr:cxnSp macro="">
      <xdr:nvCxnSpPr>
        <xdr:cNvPr id="261" name="直線コネクタ 260"/>
        <xdr:cNvCxnSpPr/>
      </xdr:nvCxnSpPr>
      <xdr:spPr>
        <a:xfrm>
          <a:off x="13893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55</xdr:row>
      <xdr:rowOff>16510</xdr:rowOff>
    </xdr:to>
    <xdr:cxnSp macro="">
      <xdr:nvCxnSpPr>
        <xdr:cNvPr id="264" name="直線コネクタ 263"/>
        <xdr:cNvCxnSpPr/>
      </xdr:nvCxnSpPr>
      <xdr:spPr>
        <a:xfrm>
          <a:off x="13004800" y="9316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4" name="円/楕円 273"/>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5"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6" name="円/楕円 275"/>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7" name="テキスト ボックス 276"/>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8" name="円/楕円 277"/>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9" name="テキスト ボックス 278"/>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80" name="円/楕円 279"/>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81" name="テキスト ボックス 280"/>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82" name="円/楕円 28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83" name="テキスト ボックス 28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平成２８年度は平成２７年度と比較すると０．４ポイント下回った。これは、</a:t>
          </a:r>
          <a:r>
            <a:rPr kumimoji="1" lang="ja-JP" altLang="ja-JP" sz="1100">
              <a:solidFill>
                <a:sysClr val="windowText" lastClr="000000"/>
              </a:solidFill>
              <a:effectLst/>
              <a:latin typeface="+mn-lt"/>
              <a:ea typeface="+mn-ea"/>
              <a:cs typeface="+mn-cs"/>
            </a:rPr>
            <a:t>一部事務組合</a:t>
          </a:r>
          <a:r>
            <a:rPr kumimoji="1" lang="ja-JP" altLang="en-US" sz="1100">
              <a:solidFill>
                <a:sysClr val="windowText" lastClr="000000"/>
              </a:solidFill>
              <a:effectLst/>
              <a:latin typeface="+mn-lt"/>
              <a:ea typeface="+mn-ea"/>
              <a:cs typeface="+mn-cs"/>
            </a:rPr>
            <a:t>（消防）負担金が平成２７年度と比較すると４５％の減額となったことが大きな要因となっており、また、平成２８年熊本地震により運行路線が不通となったことで地方バスや乗合いタクシーの運行事業補助金が減額となったことも要因である。しかし、全国平均、県平均、類似団体の数値と比較すると上回っているため、今後は予算</a:t>
          </a:r>
          <a:r>
            <a:rPr kumimoji="1" lang="ja-JP" altLang="ja-JP" sz="1100">
              <a:solidFill>
                <a:sysClr val="windowText" lastClr="000000"/>
              </a:solidFill>
              <a:effectLst/>
              <a:latin typeface="+mn-lt"/>
              <a:ea typeface="+mn-ea"/>
              <a:cs typeface="+mn-cs"/>
            </a:rPr>
            <a:t>編成時にそれぞれの補助金が有効に利用されているかなど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チェック</a:t>
          </a:r>
          <a:r>
            <a:rPr kumimoji="1" lang="ja-JP" altLang="en-US" sz="1100">
              <a:solidFill>
                <a:sysClr val="windowText" lastClr="000000"/>
              </a:solidFill>
              <a:effectLst/>
              <a:latin typeface="+mn-lt"/>
              <a:ea typeface="+mn-ea"/>
              <a:cs typeface="+mn-cs"/>
            </a:rPr>
            <a:t>を行い、また、</a:t>
          </a:r>
          <a:r>
            <a:rPr kumimoji="1" lang="ja-JP" altLang="ja-JP" sz="1100">
              <a:solidFill>
                <a:sysClr val="windowText" lastClr="000000"/>
              </a:solidFill>
              <a:effectLst/>
              <a:latin typeface="+mn-lt"/>
              <a:ea typeface="+mn-ea"/>
              <a:cs typeface="+mn-cs"/>
            </a:rPr>
            <a:t>費用対効果などを判断しながら村内活動団体への補助金カットなどの見直しを実施していく。</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82913</xdr:rowOff>
    </xdr:from>
    <xdr:to>
      <xdr:col>24</xdr:col>
      <xdr:colOff>31750</xdr:colOff>
      <xdr:row>37</xdr:row>
      <xdr:rowOff>109039</xdr:rowOff>
    </xdr:to>
    <xdr:cxnSp macro="">
      <xdr:nvCxnSpPr>
        <xdr:cNvPr id="318" name="直線コネクタ 317"/>
        <xdr:cNvCxnSpPr/>
      </xdr:nvCxnSpPr>
      <xdr:spPr>
        <a:xfrm flipV="1">
          <a:off x="15671800" y="642656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109039</xdr:rowOff>
    </xdr:from>
    <xdr:to>
      <xdr:col>22</xdr:col>
      <xdr:colOff>565150</xdr:colOff>
      <xdr:row>37</xdr:row>
      <xdr:rowOff>128633</xdr:rowOff>
    </xdr:to>
    <xdr:cxnSp macro="">
      <xdr:nvCxnSpPr>
        <xdr:cNvPr id="321" name="直線コネクタ 320"/>
        <xdr:cNvCxnSpPr/>
      </xdr:nvCxnSpPr>
      <xdr:spPr>
        <a:xfrm flipV="1">
          <a:off x="14782800" y="64526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11067</xdr:rowOff>
    </xdr:from>
    <xdr:to>
      <xdr:col>21</xdr:col>
      <xdr:colOff>361950</xdr:colOff>
      <xdr:row>37</xdr:row>
      <xdr:rowOff>128633</xdr:rowOff>
    </xdr:to>
    <xdr:cxnSp macro="">
      <xdr:nvCxnSpPr>
        <xdr:cNvPr id="324" name="直線コネクタ 323"/>
        <xdr:cNvCxnSpPr/>
      </xdr:nvCxnSpPr>
      <xdr:spPr>
        <a:xfrm>
          <a:off x="13893800" y="63547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11067</xdr:rowOff>
    </xdr:from>
    <xdr:to>
      <xdr:col>20</xdr:col>
      <xdr:colOff>158750</xdr:colOff>
      <xdr:row>37</xdr:row>
      <xdr:rowOff>11067</xdr:rowOff>
    </xdr:to>
    <xdr:cxnSp macro="">
      <xdr:nvCxnSpPr>
        <xdr:cNvPr id="327" name="直線コネクタ 326"/>
        <xdr:cNvCxnSpPr/>
      </xdr:nvCxnSpPr>
      <xdr:spPr>
        <a:xfrm>
          <a:off x="13004800" y="63547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32113</xdr:rowOff>
    </xdr:from>
    <xdr:to>
      <xdr:col>24</xdr:col>
      <xdr:colOff>82550</xdr:colOff>
      <xdr:row>37</xdr:row>
      <xdr:rowOff>133713</xdr:rowOff>
    </xdr:to>
    <xdr:sp macro="" textlink="">
      <xdr:nvSpPr>
        <xdr:cNvPr id="337" name="円/楕円 336"/>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4190</xdr:rowOff>
    </xdr:from>
    <xdr:ext cx="762000" cy="259045"/>
    <xdr:sp macro="" textlink="">
      <xdr:nvSpPr>
        <xdr:cNvPr id="338" name="補助費等該当値テキスト"/>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58239</xdr:rowOff>
    </xdr:from>
    <xdr:to>
      <xdr:col>22</xdr:col>
      <xdr:colOff>615950</xdr:colOff>
      <xdr:row>37</xdr:row>
      <xdr:rowOff>159838</xdr:rowOff>
    </xdr:to>
    <xdr:sp macro="" textlink="">
      <xdr:nvSpPr>
        <xdr:cNvPr id="339" name="円/楕円 338"/>
        <xdr:cNvSpPr/>
      </xdr:nvSpPr>
      <xdr:spPr>
        <a:xfrm>
          <a:off x="15621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144615</xdr:rowOff>
    </xdr:from>
    <xdr:ext cx="736600" cy="259045"/>
    <xdr:sp macro="" textlink="">
      <xdr:nvSpPr>
        <xdr:cNvPr id="340" name="テキスト ボックス 339"/>
        <xdr:cNvSpPr txBox="1"/>
      </xdr:nvSpPr>
      <xdr:spPr>
        <a:xfrm>
          <a:off x="15290800" y="648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77833</xdr:rowOff>
    </xdr:from>
    <xdr:to>
      <xdr:col>21</xdr:col>
      <xdr:colOff>412750</xdr:colOff>
      <xdr:row>38</xdr:row>
      <xdr:rowOff>7982</xdr:rowOff>
    </xdr:to>
    <xdr:sp macro="" textlink="">
      <xdr:nvSpPr>
        <xdr:cNvPr id="341" name="円/楕円 340"/>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164210</xdr:rowOff>
    </xdr:from>
    <xdr:ext cx="762000" cy="259045"/>
    <xdr:sp macro="" textlink="">
      <xdr:nvSpPr>
        <xdr:cNvPr id="342" name="テキスト ボックス 341"/>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131717</xdr:rowOff>
    </xdr:from>
    <xdr:to>
      <xdr:col>20</xdr:col>
      <xdr:colOff>209550</xdr:colOff>
      <xdr:row>37</xdr:row>
      <xdr:rowOff>61867</xdr:rowOff>
    </xdr:to>
    <xdr:sp macro="" textlink="">
      <xdr:nvSpPr>
        <xdr:cNvPr id="343" name="円/楕円 342"/>
        <xdr:cNvSpPr/>
      </xdr:nvSpPr>
      <xdr:spPr>
        <a:xfrm>
          <a:off x="13843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46644</xdr:rowOff>
    </xdr:from>
    <xdr:ext cx="762000" cy="259045"/>
    <xdr:sp macro="" textlink="">
      <xdr:nvSpPr>
        <xdr:cNvPr id="344" name="テキスト ボックス 343"/>
        <xdr:cNvSpPr txBox="1"/>
      </xdr:nvSpPr>
      <xdr:spPr>
        <a:xfrm>
          <a:off x="13512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131717</xdr:rowOff>
    </xdr:from>
    <xdr:to>
      <xdr:col>19</xdr:col>
      <xdr:colOff>6350</xdr:colOff>
      <xdr:row>37</xdr:row>
      <xdr:rowOff>61867</xdr:rowOff>
    </xdr:to>
    <xdr:sp macro="" textlink="">
      <xdr:nvSpPr>
        <xdr:cNvPr id="345" name="円/楕円 344"/>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46644</xdr:rowOff>
    </xdr:from>
    <xdr:ext cx="762000" cy="259045"/>
    <xdr:sp macro="" textlink="">
      <xdr:nvSpPr>
        <xdr:cNvPr id="346" name="テキスト ボックス 345"/>
        <xdr:cNvSpPr txBox="1"/>
      </xdr:nvSpPr>
      <xdr:spPr>
        <a:xfrm>
          <a:off x="12623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平成２６年度までの比率は減少傾向にあったが、平成２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７．５％</a:t>
          </a:r>
          <a:r>
            <a:rPr kumimoji="1" lang="ja-JP" altLang="ja-JP" sz="1100">
              <a:solidFill>
                <a:sysClr val="windowText" lastClr="000000"/>
              </a:solidFill>
              <a:effectLst/>
              <a:latin typeface="+mn-lt"/>
              <a:ea typeface="+mn-ea"/>
              <a:cs typeface="+mn-cs"/>
            </a:rPr>
            <a:t>と</a:t>
          </a:r>
          <a:r>
            <a:rPr kumimoji="1" lang="ja-JP" altLang="ja-JP" sz="1100">
              <a:solidFill>
                <a:schemeClr val="dk1"/>
              </a:solidFill>
              <a:effectLst/>
              <a:latin typeface="+mn-lt"/>
              <a:ea typeface="+mn-ea"/>
              <a:cs typeface="+mn-cs"/>
            </a:rPr>
            <a:t>全国・県平均及び類似団体と比較すると低い</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増加している。これは、小学校統合やコミュニティー施設等の大型事業に係る起債の償還が始まったことが要因と考えられる。今後も、役場新庁舎建設や中学校統合に加え平成２８年熊本地震復旧工事等に伴う</a:t>
          </a:r>
          <a:r>
            <a:rPr kumimoji="1" lang="ja-JP" altLang="en-US" sz="1100">
              <a:solidFill>
                <a:schemeClr val="dk1"/>
              </a:solidFill>
              <a:effectLst/>
              <a:latin typeface="+mn-lt"/>
              <a:ea typeface="+mn-ea"/>
              <a:cs typeface="+mn-cs"/>
            </a:rPr>
            <a:t>起債に係る</a:t>
          </a:r>
          <a:r>
            <a:rPr kumimoji="1" lang="ja-JP" altLang="ja-JP" sz="1100">
              <a:solidFill>
                <a:schemeClr val="dk1"/>
              </a:solidFill>
              <a:effectLst/>
              <a:latin typeface="+mn-lt"/>
              <a:ea typeface="+mn-ea"/>
              <a:cs typeface="+mn-cs"/>
            </a:rPr>
            <a:t>償還金の増額が見込まれるため、計画的な借入れを行うことにより公債費の抑制に努める。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167005</xdr:rowOff>
    </xdr:from>
    <xdr:to>
      <xdr:col>7</xdr:col>
      <xdr:colOff>15875</xdr:colOff>
      <xdr:row>76</xdr:row>
      <xdr:rowOff>98425</xdr:rowOff>
    </xdr:to>
    <xdr:cxnSp macro="">
      <xdr:nvCxnSpPr>
        <xdr:cNvPr id="375" name="直線コネクタ 374"/>
        <xdr:cNvCxnSpPr/>
      </xdr:nvCxnSpPr>
      <xdr:spPr>
        <a:xfrm>
          <a:off x="3987800" y="1302575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75565</xdr:rowOff>
    </xdr:from>
    <xdr:to>
      <xdr:col>5</xdr:col>
      <xdr:colOff>549275</xdr:colOff>
      <xdr:row>75</xdr:row>
      <xdr:rowOff>167005</xdr:rowOff>
    </xdr:to>
    <xdr:cxnSp macro="">
      <xdr:nvCxnSpPr>
        <xdr:cNvPr id="378" name="直線コネクタ 377"/>
        <xdr:cNvCxnSpPr/>
      </xdr:nvCxnSpPr>
      <xdr:spPr>
        <a:xfrm>
          <a:off x="3098800" y="12934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75565</xdr:rowOff>
    </xdr:from>
    <xdr:to>
      <xdr:col>4</xdr:col>
      <xdr:colOff>346075</xdr:colOff>
      <xdr:row>75</xdr:row>
      <xdr:rowOff>92710</xdr:rowOff>
    </xdr:to>
    <xdr:cxnSp macro="">
      <xdr:nvCxnSpPr>
        <xdr:cNvPr id="381" name="直線コネクタ 380"/>
        <xdr:cNvCxnSpPr/>
      </xdr:nvCxnSpPr>
      <xdr:spPr>
        <a:xfrm flipV="1">
          <a:off x="2209800" y="12934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121285</xdr:rowOff>
    </xdr:to>
    <xdr:cxnSp macro="">
      <xdr:nvCxnSpPr>
        <xdr:cNvPr id="384" name="直線コネクタ 383"/>
        <xdr:cNvCxnSpPr/>
      </xdr:nvCxnSpPr>
      <xdr:spPr>
        <a:xfrm flipV="1">
          <a:off x="1320800" y="12951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47625</xdr:rowOff>
    </xdr:from>
    <xdr:to>
      <xdr:col>7</xdr:col>
      <xdr:colOff>66675</xdr:colOff>
      <xdr:row>76</xdr:row>
      <xdr:rowOff>149225</xdr:rowOff>
    </xdr:to>
    <xdr:sp macro="" textlink="">
      <xdr:nvSpPr>
        <xdr:cNvPr id="394" name="円/楕円 393"/>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64152</xdr:rowOff>
    </xdr:from>
    <xdr:ext cx="762000" cy="259045"/>
    <xdr:sp macro="" textlink="">
      <xdr:nvSpPr>
        <xdr:cNvPr id="395" name="公債費該当値テキスト"/>
        <xdr:cNvSpPr txBox="1"/>
      </xdr:nvSpPr>
      <xdr:spPr>
        <a:xfrm>
          <a:off x="4914900" y="1292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116205</xdr:rowOff>
    </xdr:from>
    <xdr:to>
      <xdr:col>5</xdr:col>
      <xdr:colOff>600075</xdr:colOff>
      <xdr:row>76</xdr:row>
      <xdr:rowOff>46355</xdr:rowOff>
    </xdr:to>
    <xdr:sp macro="" textlink="">
      <xdr:nvSpPr>
        <xdr:cNvPr id="396" name="円/楕円 395"/>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56532</xdr:rowOff>
    </xdr:from>
    <xdr:ext cx="736600" cy="259045"/>
    <xdr:sp macro="" textlink="">
      <xdr:nvSpPr>
        <xdr:cNvPr id="397" name="テキスト ボックス 396"/>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24765</xdr:rowOff>
    </xdr:from>
    <xdr:to>
      <xdr:col>4</xdr:col>
      <xdr:colOff>396875</xdr:colOff>
      <xdr:row>75</xdr:row>
      <xdr:rowOff>126365</xdr:rowOff>
    </xdr:to>
    <xdr:sp macro="" textlink="">
      <xdr:nvSpPr>
        <xdr:cNvPr id="398" name="円/楕円 397"/>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136542</xdr:rowOff>
    </xdr:from>
    <xdr:ext cx="762000" cy="259045"/>
    <xdr:sp macro="" textlink="">
      <xdr:nvSpPr>
        <xdr:cNvPr id="399" name="テキスト ボックス 398"/>
        <xdr:cNvSpPr txBox="1"/>
      </xdr:nvSpPr>
      <xdr:spPr>
        <a:xfrm>
          <a:off x="2717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400" name="円/楕円 399"/>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401" name="テキスト ボックス 400"/>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70485</xdr:rowOff>
    </xdr:from>
    <xdr:to>
      <xdr:col>1</xdr:col>
      <xdr:colOff>676275</xdr:colOff>
      <xdr:row>76</xdr:row>
      <xdr:rowOff>636</xdr:rowOff>
    </xdr:to>
    <xdr:sp macro="" textlink="">
      <xdr:nvSpPr>
        <xdr:cNvPr id="402" name="円/楕円 401"/>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10812</xdr:rowOff>
    </xdr:from>
    <xdr:ext cx="762000" cy="259045"/>
    <xdr:sp macro="" textlink="">
      <xdr:nvSpPr>
        <xdr:cNvPr id="403" name="テキスト ボックス 402"/>
        <xdr:cNvSpPr txBox="1"/>
      </xdr:nvSpPr>
      <xdr:spPr>
        <a:xfrm>
          <a:off x="939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平成２７年度の公債費以外については、７</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．４％と</a:t>
          </a:r>
          <a:r>
            <a:rPr kumimoji="1" lang="ja-JP" altLang="en-US" sz="1100">
              <a:solidFill>
                <a:sysClr val="windowText" lastClr="000000"/>
              </a:solidFill>
              <a:effectLst/>
              <a:latin typeface="+mn-lt"/>
              <a:ea typeface="+mn-ea"/>
              <a:cs typeface="+mn-cs"/>
            </a:rPr>
            <a:t>なり、</a:t>
          </a:r>
          <a:r>
            <a:rPr kumimoji="1" lang="ja-JP" altLang="ja-JP" sz="1100">
              <a:solidFill>
                <a:sysClr val="windowText" lastClr="000000"/>
              </a:solidFill>
              <a:effectLst/>
              <a:latin typeface="+mn-lt"/>
              <a:ea typeface="+mn-ea"/>
              <a:cs typeface="+mn-cs"/>
            </a:rPr>
            <a:t>全国・県平均及び類似団体と比較すると高い水準で、人件費、補助費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、物件費の順で比率が高くなっている。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人件費については定員管理計画に沿った計画的な採用を実施し、補助費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については必要性と実効性を十分精査すること、物件費については公共施設総合管理</a:t>
          </a:r>
          <a:r>
            <a:rPr kumimoji="1" lang="ja-JP" altLang="ja-JP" sz="1100">
              <a:solidFill>
                <a:schemeClr val="dk1"/>
              </a:solidFill>
              <a:effectLst/>
              <a:latin typeface="+mn-lt"/>
              <a:ea typeface="+mn-ea"/>
              <a:cs typeface="+mn-cs"/>
            </a:rPr>
            <a:t>計画に沿って適正な運用管理に努め経費削減を図る必要がある。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79</xdr:row>
      <xdr:rowOff>8889</xdr:rowOff>
    </xdr:to>
    <xdr:cxnSp macro="">
      <xdr:nvCxnSpPr>
        <xdr:cNvPr id="436" name="直線コネクタ 435"/>
        <xdr:cNvCxnSpPr/>
      </xdr:nvCxnSpPr>
      <xdr:spPr>
        <a:xfrm>
          <a:off x="15671800" y="134391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66039</xdr:rowOff>
    </xdr:to>
    <xdr:cxnSp macro="">
      <xdr:nvCxnSpPr>
        <xdr:cNvPr id="439" name="直線コネクタ 438"/>
        <xdr:cNvCxnSpPr/>
      </xdr:nvCxnSpPr>
      <xdr:spPr>
        <a:xfrm>
          <a:off x="14782800" y="13412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78</xdr:row>
      <xdr:rowOff>39370</xdr:rowOff>
    </xdr:to>
    <xdr:cxnSp macro="">
      <xdr:nvCxnSpPr>
        <xdr:cNvPr id="442" name="直線コネクタ 441"/>
        <xdr:cNvCxnSpPr/>
      </xdr:nvCxnSpPr>
      <xdr:spPr>
        <a:xfrm>
          <a:off x="13893800" y="132257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24130</xdr:rowOff>
    </xdr:to>
    <xdr:cxnSp macro="">
      <xdr:nvCxnSpPr>
        <xdr:cNvPr id="445" name="直線コネクタ 444"/>
        <xdr:cNvCxnSpPr/>
      </xdr:nvCxnSpPr>
      <xdr:spPr>
        <a:xfrm>
          <a:off x="13004800" y="13191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55" name="円/楕円 454"/>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56"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57" name="円/楕円 456"/>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101616</xdr:rowOff>
    </xdr:from>
    <xdr:ext cx="736600" cy="259045"/>
    <xdr:sp macro="" textlink="">
      <xdr:nvSpPr>
        <xdr:cNvPr id="458" name="テキスト ボックス 457"/>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59" name="円/楕円 458"/>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60" name="テキスト ボックス 459"/>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61" name="円/楕円 46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62" name="テキスト ボックス 46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63" name="円/楕円 462"/>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64" name="テキスト ボックス 463"/>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熊本県南阿蘇村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121535</xdr:rowOff>
    </xdr:from>
    <xdr:to>
      <xdr:col>4</xdr:col>
      <xdr:colOff>1117600</xdr:colOff>
      <xdr:row>15</xdr:row>
      <xdr:rowOff>69099</xdr:rowOff>
    </xdr:to>
    <xdr:cxnSp macro="">
      <xdr:nvCxnSpPr>
        <xdr:cNvPr id="52" name="直線コネクタ 51"/>
        <xdr:cNvCxnSpPr/>
      </xdr:nvCxnSpPr>
      <xdr:spPr bwMode="auto">
        <a:xfrm flipV="1">
          <a:off x="5003800" y="2569460"/>
          <a:ext cx="647700" cy="11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69099</xdr:rowOff>
    </xdr:from>
    <xdr:to>
      <xdr:col>4</xdr:col>
      <xdr:colOff>469900</xdr:colOff>
      <xdr:row>15</xdr:row>
      <xdr:rowOff>104760</xdr:rowOff>
    </xdr:to>
    <xdr:cxnSp macro="">
      <xdr:nvCxnSpPr>
        <xdr:cNvPr id="55" name="直線コネクタ 54"/>
        <xdr:cNvCxnSpPr/>
      </xdr:nvCxnSpPr>
      <xdr:spPr bwMode="auto">
        <a:xfrm flipV="1">
          <a:off x="4305300" y="2688474"/>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104760</xdr:rowOff>
    </xdr:from>
    <xdr:to>
      <xdr:col>3</xdr:col>
      <xdr:colOff>904875</xdr:colOff>
      <xdr:row>16</xdr:row>
      <xdr:rowOff>6397</xdr:rowOff>
    </xdr:to>
    <xdr:cxnSp macro="">
      <xdr:nvCxnSpPr>
        <xdr:cNvPr id="58" name="直線コネクタ 57"/>
        <xdr:cNvCxnSpPr/>
      </xdr:nvCxnSpPr>
      <xdr:spPr bwMode="auto">
        <a:xfrm flipV="1">
          <a:off x="3606800" y="2724135"/>
          <a:ext cx="698500" cy="7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143372</xdr:rowOff>
    </xdr:from>
    <xdr:to>
      <xdr:col>3</xdr:col>
      <xdr:colOff>206375</xdr:colOff>
      <xdr:row>16</xdr:row>
      <xdr:rowOff>6397</xdr:rowOff>
    </xdr:to>
    <xdr:cxnSp macro="">
      <xdr:nvCxnSpPr>
        <xdr:cNvPr id="61" name="直線コネクタ 60"/>
        <xdr:cNvCxnSpPr/>
      </xdr:nvCxnSpPr>
      <xdr:spPr bwMode="auto">
        <a:xfrm>
          <a:off x="2908300" y="2762747"/>
          <a:ext cx="698500" cy="3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70735</xdr:rowOff>
    </xdr:from>
    <xdr:to>
      <xdr:col>5</xdr:col>
      <xdr:colOff>34925</xdr:colOff>
      <xdr:row>15</xdr:row>
      <xdr:rowOff>885</xdr:rowOff>
    </xdr:to>
    <xdr:sp macro="" textlink="">
      <xdr:nvSpPr>
        <xdr:cNvPr id="71" name="円/楕円 70"/>
        <xdr:cNvSpPr/>
      </xdr:nvSpPr>
      <xdr:spPr bwMode="auto">
        <a:xfrm>
          <a:off x="5600700" y="251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87262</xdr:rowOff>
    </xdr:from>
    <xdr:ext cx="762000" cy="259045"/>
    <xdr:sp macro="" textlink="">
      <xdr:nvSpPr>
        <xdr:cNvPr id="72" name="人口1人当たり決算額の推移該当値テキスト130"/>
        <xdr:cNvSpPr txBox="1"/>
      </xdr:nvSpPr>
      <xdr:spPr>
        <a:xfrm>
          <a:off x="5740400" y="23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18299</xdr:rowOff>
    </xdr:from>
    <xdr:to>
      <xdr:col>4</xdr:col>
      <xdr:colOff>520700</xdr:colOff>
      <xdr:row>15</xdr:row>
      <xdr:rowOff>119899</xdr:rowOff>
    </xdr:to>
    <xdr:sp macro="" textlink="">
      <xdr:nvSpPr>
        <xdr:cNvPr id="73" name="円/楕円 72"/>
        <xdr:cNvSpPr/>
      </xdr:nvSpPr>
      <xdr:spPr bwMode="auto">
        <a:xfrm>
          <a:off x="4953000" y="263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130076</xdr:rowOff>
    </xdr:from>
    <xdr:ext cx="736600" cy="259045"/>
    <xdr:sp macro="" textlink="">
      <xdr:nvSpPr>
        <xdr:cNvPr id="74" name="テキスト ボックス 73"/>
        <xdr:cNvSpPr txBox="1"/>
      </xdr:nvSpPr>
      <xdr:spPr>
        <a:xfrm>
          <a:off x="4622800" y="2406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53960</xdr:rowOff>
    </xdr:from>
    <xdr:to>
      <xdr:col>3</xdr:col>
      <xdr:colOff>955675</xdr:colOff>
      <xdr:row>15</xdr:row>
      <xdr:rowOff>155560</xdr:rowOff>
    </xdr:to>
    <xdr:sp macro="" textlink="">
      <xdr:nvSpPr>
        <xdr:cNvPr id="75" name="円/楕円 74"/>
        <xdr:cNvSpPr/>
      </xdr:nvSpPr>
      <xdr:spPr bwMode="auto">
        <a:xfrm>
          <a:off x="4254500" y="26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165737</xdr:rowOff>
    </xdr:from>
    <xdr:ext cx="762000" cy="259045"/>
    <xdr:sp macro="" textlink="">
      <xdr:nvSpPr>
        <xdr:cNvPr id="76" name="テキスト ボックス 75"/>
        <xdr:cNvSpPr txBox="1"/>
      </xdr:nvSpPr>
      <xdr:spPr>
        <a:xfrm>
          <a:off x="3924300" y="244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127047</xdr:rowOff>
    </xdr:from>
    <xdr:to>
      <xdr:col>3</xdr:col>
      <xdr:colOff>257175</xdr:colOff>
      <xdr:row>16</xdr:row>
      <xdr:rowOff>57197</xdr:rowOff>
    </xdr:to>
    <xdr:sp macro="" textlink="">
      <xdr:nvSpPr>
        <xdr:cNvPr id="77" name="円/楕円 76"/>
        <xdr:cNvSpPr/>
      </xdr:nvSpPr>
      <xdr:spPr bwMode="auto">
        <a:xfrm>
          <a:off x="3556000" y="274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67374</xdr:rowOff>
    </xdr:from>
    <xdr:ext cx="762000" cy="259045"/>
    <xdr:sp macro="" textlink="">
      <xdr:nvSpPr>
        <xdr:cNvPr id="78" name="テキスト ボックス 77"/>
        <xdr:cNvSpPr txBox="1"/>
      </xdr:nvSpPr>
      <xdr:spPr>
        <a:xfrm>
          <a:off x="3225800" y="251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92572</xdr:rowOff>
    </xdr:from>
    <xdr:to>
      <xdr:col>2</xdr:col>
      <xdr:colOff>692150</xdr:colOff>
      <xdr:row>16</xdr:row>
      <xdr:rowOff>22722</xdr:rowOff>
    </xdr:to>
    <xdr:sp macro="" textlink="">
      <xdr:nvSpPr>
        <xdr:cNvPr id="79" name="円/楕円 78"/>
        <xdr:cNvSpPr/>
      </xdr:nvSpPr>
      <xdr:spPr bwMode="auto">
        <a:xfrm>
          <a:off x="2857500" y="271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32899</xdr:rowOff>
    </xdr:from>
    <xdr:ext cx="762000" cy="259045"/>
    <xdr:sp macro="" textlink="">
      <xdr:nvSpPr>
        <xdr:cNvPr id="80" name="テキスト ボックス 79"/>
        <xdr:cNvSpPr txBox="1"/>
      </xdr:nvSpPr>
      <xdr:spPr>
        <a:xfrm>
          <a:off x="2527300" y="24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53105</xdr:rowOff>
    </xdr:from>
    <xdr:to>
      <xdr:col>4</xdr:col>
      <xdr:colOff>1117600</xdr:colOff>
      <xdr:row>36</xdr:row>
      <xdr:rowOff>168663</xdr:rowOff>
    </xdr:to>
    <xdr:cxnSp macro="">
      <xdr:nvCxnSpPr>
        <xdr:cNvPr id="114" name="直線コネクタ 113"/>
        <xdr:cNvCxnSpPr/>
      </xdr:nvCxnSpPr>
      <xdr:spPr bwMode="auto">
        <a:xfrm flipV="1">
          <a:off x="5003800" y="7006355"/>
          <a:ext cx="647700" cy="11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168663</xdr:rowOff>
    </xdr:from>
    <xdr:to>
      <xdr:col>4</xdr:col>
      <xdr:colOff>469900</xdr:colOff>
      <xdr:row>37</xdr:row>
      <xdr:rowOff>1460</xdr:rowOff>
    </xdr:to>
    <xdr:cxnSp macro="">
      <xdr:nvCxnSpPr>
        <xdr:cNvPr id="117" name="直線コネクタ 116"/>
        <xdr:cNvCxnSpPr/>
      </xdr:nvCxnSpPr>
      <xdr:spPr bwMode="auto">
        <a:xfrm flipV="1">
          <a:off x="4305300" y="7121913"/>
          <a:ext cx="6985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129362</xdr:rowOff>
    </xdr:from>
    <xdr:to>
      <xdr:col>3</xdr:col>
      <xdr:colOff>904875</xdr:colOff>
      <xdr:row>37</xdr:row>
      <xdr:rowOff>1460</xdr:rowOff>
    </xdr:to>
    <xdr:cxnSp macro="">
      <xdr:nvCxnSpPr>
        <xdr:cNvPr id="120" name="直線コネクタ 119"/>
        <xdr:cNvCxnSpPr/>
      </xdr:nvCxnSpPr>
      <xdr:spPr bwMode="auto">
        <a:xfrm>
          <a:off x="3606800" y="7082612"/>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122580</xdr:rowOff>
    </xdr:from>
    <xdr:to>
      <xdr:col>3</xdr:col>
      <xdr:colOff>206375</xdr:colOff>
      <xdr:row>36</xdr:row>
      <xdr:rowOff>129362</xdr:rowOff>
    </xdr:to>
    <xdr:cxnSp macro="">
      <xdr:nvCxnSpPr>
        <xdr:cNvPr id="123" name="直線コネクタ 122"/>
        <xdr:cNvCxnSpPr/>
      </xdr:nvCxnSpPr>
      <xdr:spPr bwMode="auto">
        <a:xfrm>
          <a:off x="2908300" y="7075830"/>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2305</xdr:rowOff>
    </xdr:from>
    <xdr:to>
      <xdr:col>5</xdr:col>
      <xdr:colOff>34925</xdr:colOff>
      <xdr:row>36</xdr:row>
      <xdr:rowOff>103905</xdr:rowOff>
    </xdr:to>
    <xdr:sp macro="" textlink="">
      <xdr:nvSpPr>
        <xdr:cNvPr id="133" name="円/楕円 132"/>
        <xdr:cNvSpPr/>
      </xdr:nvSpPr>
      <xdr:spPr bwMode="auto">
        <a:xfrm>
          <a:off x="5600700" y="695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317282</xdr:rowOff>
    </xdr:from>
    <xdr:ext cx="762000" cy="259045"/>
    <xdr:sp macro="" textlink="">
      <xdr:nvSpPr>
        <xdr:cNvPr id="134" name="人口1人当たり決算額の推移該当値テキスト445"/>
        <xdr:cNvSpPr txBox="1"/>
      </xdr:nvSpPr>
      <xdr:spPr>
        <a:xfrm>
          <a:off x="5740400" y="692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117863</xdr:rowOff>
    </xdr:from>
    <xdr:to>
      <xdr:col>4</xdr:col>
      <xdr:colOff>520700</xdr:colOff>
      <xdr:row>37</xdr:row>
      <xdr:rowOff>48013</xdr:rowOff>
    </xdr:to>
    <xdr:sp macro="" textlink="">
      <xdr:nvSpPr>
        <xdr:cNvPr id="135" name="円/楕円 134"/>
        <xdr:cNvSpPr/>
      </xdr:nvSpPr>
      <xdr:spPr bwMode="auto">
        <a:xfrm>
          <a:off x="4953000" y="70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32790</xdr:rowOff>
    </xdr:from>
    <xdr:ext cx="736600" cy="259045"/>
    <xdr:sp macro="" textlink="">
      <xdr:nvSpPr>
        <xdr:cNvPr id="136" name="テキスト ボックス 135"/>
        <xdr:cNvSpPr txBox="1"/>
      </xdr:nvSpPr>
      <xdr:spPr>
        <a:xfrm>
          <a:off x="4622800" y="715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22,813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122110</xdr:rowOff>
    </xdr:from>
    <xdr:to>
      <xdr:col>3</xdr:col>
      <xdr:colOff>955675</xdr:colOff>
      <xdr:row>37</xdr:row>
      <xdr:rowOff>52260</xdr:rowOff>
    </xdr:to>
    <xdr:sp macro="" textlink="">
      <xdr:nvSpPr>
        <xdr:cNvPr id="137" name="円/楕円 136"/>
        <xdr:cNvSpPr/>
      </xdr:nvSpPr>
      <xdr:spPr bwMode="auto">
        <a:xfrm>
          <a:off x="4254500" y="707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37037</xdr:rowOff>
    </xdr:from>
    <xdr:ext cx="762000" cy="259045"/>
    <xdr:sp macro="" textlink="">
      <xdr:nvSpPr>
        <xdr:cNvPr id="138" name="テキスト ボックス 137"/>
        <xdr:cNvSpPr txBox="1"/>
      </xdr:nvSpPr>
      <xdr:spPr>
        <a:xfrm>
          <a:off x="3924300" y="71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78562</xdr:rowOff>
    </xdr:from>
    <xdr:to>
      <xdr:col>3</xdr:col>
      <xdr:colOff>257175</xdr:colOff>
      <xdr:row>37</xdr:row>
      <xdr:rowOff>8712</xdr:rowOff>
    </xdr:to>
    <xdr:sp macro="" textlink="">
      <xdr:nvSpPr>
        <xdr:cNvPr id="139" name="円/楕円 138"/>
        <xdr:cNvSpPr/>
      </xdr:nvSpPr>
      <xdr:spPr bwMode="auto">
        <a:xfrm>
          <a:off x="3556000" y="703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164939</xdr:rowOff>
    </xdr:from>
    <xdr:ext cx="762000" cy="259045"/>
    <xdr:sp macro="" textlink="">
      <xdr:nvSpPr>
        <xdr:cNvPr id="140" name="テキスト ボックス 139"/>
        <xdr:cNvSpPr txBox="1"/>
      </xdr:nvSpPr>
      <xdr:spPr>
        <a:xfrm>
          <a:off x="3225800" y="71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24,876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71780</xdr:rowOff>
    </xdr:from>
    <xdr:to>
      <xdr:col>2</xdr:col>
      <xdr:colOff>692150</xdr:colOff>
      <xdr:row>37</xdr:row>
      <xdr:rowOff>1930</xdr:rowOff>
    </xdr:to>
    <xdr:sp macro="" textlink="">
      <xdr:nvSpPr>
        <xdr:cNvPr id="141" name="円/楕円 140"/>
        <xdr:cNvSpPr/>
      </xdr:nvSpPr>
      <xdr:spPr bwMode="auto">
        <a:xfrm>
          <a:off x="2857500" y="702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158157</xdr:rowOff>
    </xdr:from>
    <xdr:ext cx="762000" cy="259045"/>
    <xdr:sp macro="" textlink="">
      <xdr:nvSpPr>
        <xdr:cNvPr id="142" name="テキスト ボックス 141"/>
        <xdr:cNvSpPr txBox="1"/>
      </xdr:nvSpPr>
      <xdr:spPr>
        <a:xfrm>
          <a:off x="2527300" y="711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11,115
11,074
137.32
17,265,460
14,794,261
1,586,185
5,061,633
12,434,176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65732</xdr:rowOff>
    </xdr:from>
    <xdr:to>
      <xdr:col>6</xdr:col>
      <xdr:colOff>511175</xdr:colOff>
      <xdr:row>31</xdr:row>
      <xdr:rowOff>151865</xdr:rowOff>
    </xdr:to>
    <xdr:cxnSp macro="">
      <xdr:nvCxnSpPr>
        <xdr:cNvPr id="63" name="直線コネクタ 62"/>
        <xdr:cNvCxnSpPr/>
      </xdr:nvCxnSpPr>
      <xdr:spPr>
        <a:xfrm flipV="1">
          <a:off x="3797300" y="5380682"/>
          <a:ext cx="838200" cy="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151865</xdr:rowOff>
    </xdr:from>
    <xdr:to>
      <xdr:col>5</xdr:col>
      <xdr:colOff>358775</xdr:colOff>
      <xdr:row>32</xdr:row>
      <xdr:rowOff>46872</xdr:rowOff>
    </xdr:to>
    <xdr:cxnSp macro="">
      <xdr:nvCxnSpPr>
        <xdr:cNvPr id="66" name="直線コネクタ 65"/>
        <xdr:cNvCxnSpPr/>
      </xdr:nvCxnSpPr>
      <xdr:spPr>
        <a:xfrm flipV="1">
          <a:off x="2908300" y="5466815"/>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46872</xdr:rowOff>
    </xdr:from>
    <xdr:to>
      <xdr:col>4</xdr:col>
      <xdr:colOff>155575</xdr:colOff>
      <xdr:row>32</xdr:row>
      <xdr:rowOff>169369</xdr:rowOff>
    </xdr:to>
    <xdr:cxnSp macro="">
      <xdr:nvCxnSpPr>
        <xdr:cNvPr id="69" name="直線コネクタ 68"/>
        <xdr:cNvCxnSpPr/>
      </xdr:nvCxnSpPr>
      <xdr:spPr>
        <a:xfrm flipV="1">
          <a:off x="2019300" y="5533272"/>
          <a:ext cx="889000" cy="1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33956</xdr:rowOff>
    </xdr:from>
    <xdr:to>
      <xdr:col>2</xdr:col>
      <xdr:colOff>638175</xdr:colOff>
      <xdr:row>32</xdr:row>
      <xdr:rowOff>169369</xdr:rowOff>
    </xdr:to>
    <xdr:cxnSp macro="">
      <xdr:nvCxnSpPr>
        <xdr:cNvPr id="72" name="直線コネクタ 71"/>
        <xdr:cNvCxnSpPr/>
      </xdr:nvCxnSpPr>
      <xdr:spPr>
        <a:xfrm>
          <a:off x="1130300" y="5520356"/>
          <a:ext cx="889000" cy="1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14932</xdr:rowOff>
    </xdr:from>
    <xdr:to>
      <xdr:col>6</xdr:col>
      <xdr:colOff>561975</xdr:colOff>
      <xdr:row>31</xdr:row>
      <xdr:rowOff>116532</xdr:rowOff>
    </xdr:to>
    <xdr:sp macro="" textlink="">
      <xdr:nvSpPr>
        <xdr:cNvPr id="82" name="円/楕円 81"/>
        <xdr:cNvSpPr/>
      </xdr:nvSpPr>
      <xdr:spPr>
        <a:xfrm>
          <a:off x="4584700" y="5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37809</xdr:rowOff>
    </xdr:from>
    <xdr:ext cx="599010" cy="259045"/>
    <xdr:sp macro="" textlink="">
      <xdr:nvSpPr>
        <xdr:cNvPr id="83" name="人件費該当値テキスト"/>
        <xdr:cNvSpPr txBox="1"/>
      </xdr:nvSpPr>
      <xdr:spPr>
        <a:xfrm>
          <a:off x="4686300" y="51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126,030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101065</xdr:rowOff>
    </xdr:from>
    <xdr:to>
      <xdr:col>5</xdr:col>
      <xdr:colOff>409575</xdr:colOff>
      <xdr:row>32</xdr:row>
      <xdr:rowOff>31215</xdr:rowOff>
    </xdr:to>
    <xdr:sp macro="" textlink="">
      <xdr:nvSpPr>
        <xdr:cNvPr id="84" name="円/楕円 83"/>
        <xdr:cNvSpPr/>
      </xdr:nvSpPr>
      <xdr:spPr>
        <a:xfrm>
          <a:off x="3746500" y="5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47742</xdr:rowOff>
    </xdr:from>
    <xdr:ext cx="599010" cy="259045"/>
    <xdr:sp macro="" textlink="">
      <xdr:nvSpPr>
        <xdr:cNvPr id="85" name="テキスト ボックス 84"/>
        <xdr:cNvSpPr txBox="1"/>
      </xdr:nvSpPr>
      <xdr:spPr>
        <a:xfrm>
          <a:off x="3497794" y="51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167522</xdr:rowOff>
    </xdr:from>
    <xdr:to>
      <xdr:col>4</xdr:col>
      <xdr:colOff>206375</xdr:colOff>
      <xdr:row>32</xdr:row>
      <xdr:rowOff>97672</xdr:rowOff>
    </xdr:to>
    <xdr:sp macro="" textlink="">
      <xdr:nvSpPr>
        <xdr:cNvPr id="86" name="円/楕円 85"/>
        <xdr:cNvSpPr/>
      </xdr:nvSpPr>
      <xdr:spPr>
        <a:xfrm>
          <a:off x="2857500" y="54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114199</xdr:rowOff>
    </xdr:from>
    <xdr:ext cx="599010" cy="259045"/>
    <xdr:sp macro="" textlink="">
      <xdr:nvSpPr>
        <xdr:cNvPr id="87" name="テキスト ボックス 86"/>
        <xdr:cNvSpPr txBox="1"/>
      </xdr:nvSpPr>
      <xdr:spPr>
        <a:xfrm>
          <a:off x="2608794" y="52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118569</xdr:rowOff>
    </xdr:from>
    <xdr:to>
      <xdr:col>3</xdr:col>
      <xdr:colOff>3175</xdr:colOff>
      <xdr:row>33</xdr:row>
      <xdr:rowOff>48719</xdr:rowOff>
    </xdr:to>
    <xdr:sp macro="" textlink="">
      <xdr:nvSpPr>
        <xdr:cNvPr id="88" name="円/楕円 87"/>
        <xdr:cNvSpPr/>
      </xdr:nvSpPr>
      <xdr:spPr>
        <a:xfrm>
          <a:off x="1968500" y="56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65246</xdr:rowOff>
    </xdr:from>
    <xdr:ext cx="599010" cy="259045"/>
    <xdr:sp macro="" textlink="">
      <xdr:nvSpPr>
        <xdr:cNvPr id="89" name="テキスト ボックス 88"/>
        <xdr:cNvSpPr txBox="1"/>
      </xdr:nvSpPr>
      <xdr:spPr>
        <a:xfrm>
          <a:off x="1719794" y="538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154606</xdr:rowOff>
    </xdr:from>
    <xdr:to>
      <xdr:col>1</xdr:col>
      <xdr:colOff>485775</xdr:colOff>
      <xdr:row>32</xdr:row>
      <xdr:rowOff>84756</xdr:rowOff>
    </xdr:to>
    <xdr:sp macro="" textlink="">
      <xdr:nvSpPr>
        <xdr:cNvPr id="90" name="円/楕円 89"/>
        <xdr:cNvSpPr/>
      </xdr:nvSpPr>
      <xdr:spPr>
        <a:xfrm>
          <a:off x="1079500" y="5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101283</xdr:rowOff>
    </xdr:from>
    <xdr:ext cx="599010" cy="259045"/>
    <xdr:sp macro="" textlink="">
      <xdr:nvSpPr>
        <xdr:cNvPr id="91" name="テキスト ボックス 90"/>
        <xdr:cNvSpPr txBox="1"/>
      </xdr:nvSpPr>
      <xdr:spPr>
        <a:xfrm>
          <a:off x="830794" y="52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2182</xdr:rowOff>
    </xdr:from>
    <xdr:to>
      <xdr:col>6</xdr:col>
      <xdr:colOff>511175</xdr:colOff>
      <xdr:row>57</xdr:row>
      <xdr:rowOff>17735</xdr:rowOff>
    </xdr:to>
    <xdr:cxnSp macro="">
      <xdr:nvCxnSpPr>
        <xdr:cNvPr id="120" name="直線コネクタ 119"/>
        <xdr:cNvCxnSpPr/>
      </xdr:nvCxnSpPr>
      <xdr:spPr>
        <a:xfrm flipV="1">
          <a:off x="3797300" y="8574682"/>
          <a:ext cx="838200" cy="12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17735</xdr:rowOff>
    </xdr:from>
    <xdr:to>
      <xdr:col>5</xdr:col>
      <xdr:colOff>358775</xdr:colOff>
      <xdr:row>57</xdr:row>
      <xdr:rowOff>48881</xdr:rowOff>
    </xdr:to>
    <xdr:cxnSp macro="">
      <xdr:nvCxnSpPr>
        <xdr:cNvPr id="123" name="直線コネクタ 122"/>
        <xdr:cNvCxnSpPr/>
      </xdr:nvCxnSpPr>
      <xdr:spPr>
        <a:xfrm flipV="1">
          <a:off x="2908300" y="9790385"/>
          <a:ext cx="889000" cy="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48881</xdr:rowOff>
    </xdr:from>
    <xdr:to>
      <xdr:col>4</xdr:col>
      <xdr:colOff>155575</xdr:colOff>
      <xdr:row>57</xdr:row>
      <xdr:rowOff>55503</xdr:rowOff>
    </xdr:to>
    <xdr:cxnSp macro="">
      <xdr:nvCxnSpPr>
        <xdr:cNvPr id="126" name="直線コネクタ 125"/>
        <xdr:cNvCxnSpPr/>
      </xdr:nvCxnSpPr>
      <xdr:spPr>
        <a:xfrm flipV="1">
          <a:off x="2019300" y="9821531"/>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55503</xdr:rowOff>
    </xdr:from>
    <xdr:to>
      <xdr:col>2</xdr:col>
      <xdr:colOff>638175</xdr:colOff>
      <xdr:row>57</xdr:row>
      <xdr:rowOff>63470</xdr:rowOff>
    </xdr:to>
    <xdr:cxnSp macro="">
      <xdr:nvCxnSpPr>
        <xdr:cNvPr id="129" name="直線コネクタ 128"/>
        <xdr:cNvCxnSpPr/>
      </xdr:nvCxnSpPr>
      <xdr:spPr>
        <a:xfrm flipV="1">
          <a:off x="1130300" y="9828153"/>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122832</xdr:rowOff>
    </xdr:from>
    <xdr:to>
      <xdr:col>6</xdr:col>
      <xdr:colOff>561975</xdr:colOff>
      <xdr:row>50</xdr:row>
      <xdr:rowOff>52982</xdr:rowOff>
    </xdr:to>
    <xdr:sp macro="" textlink="">
      <xdr:nvSpPr>
        <xdr:cNvPr id="139" name="円/楕円 138"/>
        <xdr:cNvSpPr/>
      </xdr:nvSpPr>
      <xdr:spPr>
        <a:xfrm>
          <a:off x="4584700" y="85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75859</xdr:rowOff>
    </xdr:from>
    <xdr:ext cx="599010" cy="259045"/>
    <xdr:sp macro="" textlink="">
      <xdr:nvSpPr>
        <xdr:cNvPr id="140" name="物件費該当値テキスト"/>
        <xdr:cNvSpPr txBox="1"/>
      </xdr:nvSpPr>
      <xdr:spPr>
        <a:xfrm>
          <a:off x="4686300" y="847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138385</xdr:rowOff>
    </xdr:from>
    <xdr:to>
      <xdr:col>5</xdr:col>
      <xdr:colOff>409575</xdr:colOff>
      <xdr:row>57</xdr:row>
      <xdr:rowOff>68535</xdr:rowOff>
    </xdr:to>
    <xdr:sp macro="" textlink="">
      <xdr:nvSpPr>
        <xdr:cNvPr id="141" name="円/楕円 140"/>
        <xdr:cNvSpPr/>
      </xdr:nvSpPr>
      <xdr:spPr>
        <a:xfrm>
          <a:off x="3746500" y="97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85062</xdr:rowOff>
    </xdr:from>
    <xdr:ext cx="534377" cy="259045"/>
    <xdr:sp macro="" textlink="">
      <xdr:nvSpPr>
        <xdr:cNvPr id="142" name="テキスト ボックス 141"/>
        <xdr:cNvSpPr txBox="1"/>
      </xdr:nvSpPr>
      <xdr:spPr>
        <a:xfrm>
          <a:off x="3530111" y="95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169531</xdr:rowOff>
    </xdr:from>
    <xdr:to>
      <xdr:col>4</xdr:col>
      <xdr:colOff>206375</xdr:colOff>
      <xdr:row>57</xdr:row>
      <xdr:rowOff>99681</xdr:rowOff>
    </xdr:to>
    <xdr:sp macro="" textlink="">
      <xdr:nvSpPr>
        <xdr:cNvPr id="143" name="円/楕円 142"/>
        <xdr:cNvSpPr/>
      </xdr:nvSpPr>
      <xdr:spPr>
        <a:xfrm>
          <a:off x="2857500" y="97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90808</xdr:rowOff>
    </xdr:from>
    <xdr:ext cx="534377" cy="259045"/>
    <xdr:sp macro="" textlink="">
      <xdr:nvSpPr>
        <xdr:cNvPr id="144" name="テキスト ボックス 143"/>
        <xdr:cNvSpPr txBox="1"/>
      </xdr:nvSpPr>
      <xdr:spPr>
        <a:xfrm>
          <a:off x="2641111" y="98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4703</xdr:rowOff>
    </xdr:from>
    <xdr:to>
      <xdr:col>3</xdr:col>
      <xdr:colOff>3175</xdr:colOff>
      <xdr:row>57</xdr:row>
      <xdr:rowOff>106303</xdr:rowOff>
    </xdr:to>
    <xdr:sp macro="" textlink="">
      <xdr:nvSpPr>
        <xdr:cNvPr id="145" name="円/楕円 144"/>
        <xdr:cNvSpPr/>
      </xdr:nvSpPr>
      <xdr:spPr>
        <a:xfrm>
          <a:off x="1968500" y="97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97430</xdr:rowOff>
    </xdr:from>
    <xdr:ext cx="534377" cy="259045"/>
    <xdr:sp macro="" textlink="">
      <xdr:nvSpPr>
        <xdr:cNvPr id="146" name="テキスト ボックス 145"/>
        <xdr:cNvSpPr txBox="1"/>
      </xdr:nvSpPr>
      <xdr:spPr>
        <a:xfrm>
          <a:off x="1752111" y="98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12670</xdr:rowOff>
    </xdr:from>
    <xdr:to>
      <xdr:col>1</xdr:col>
      <xdr:colOff>485775</xdr:colOff>
      <xdr:row>57</xdr:row>
      <xdr:rowOff>114270</xdr:rowOff>
    </xdr:to>
    <xdr:sp macro="" textlink="">
      <xdr:nvSpPr>
        <xdr:cNvPr id="147" name="円/楕円 146"/>
        <xdr:cNvSpPr/>
      </xdr:nvSpPr>
      <xdr:spPr>
        <a:xfrm>
          <a:off x="1079500" y="97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130797</xdr:rowOff>
    </xdr:from>
    <xdr:ext cx="534377" cy="259045"/>
    <xdr:sp macro="" textlink="">
      <xdr:nvSpPr>
        <xdr:cNvPr id="148" name="テキスト ボックス 147"/>
        <xdr:cNvSpPr txBox="1"/>
      </xdr:nvSpPr>
      <xdr:spPr>
        <a:xfrm>
          <a:off x="863111" y="95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168923</xdr:rowOff>
    </xdr:from>
    <xdr:to>
      <xdr:col>6</xdr:col>
      <xdr:colOff>511175</xdr:colOff>
      <xdr:row>79</xdr:row>
      <xdr:rowOff>36410</xdr:rowOff>
    </xdr:to>
    <xdr:cxnSp macro="">
      <xdr:nvCxnSpPr>
        <xdr:cNvPr id="177" name="直線コネクタ 176"/>
        <xdr:cNvCxnSpPr/>
      </xdr:nvCxnSpPr>
      <xdr:spPr>
        <a:xfrm>
          <a:off x="3797300" y="13542023"/>
          <a:ext cx="8382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168923</xdr:rowOff>
    </xdr:from>
    <xdr:to>
      <xdr:col>5</xdr:col>
      <xdr:colOff>358775</xdr:colOff>
      <xdr:row>79</xdr:row>
      <xdr:rowOff>29020</xdr:rowOff>
    </xdr:to>
    <xdr:cxnSp macro="">
      <xdr:nvCxnSpPr>
        <xdr:cNvPr id="180" name="直線コネクタ 179"/>
        <xdr:cNvCxnSpPr/>
      </xdr:nvCxnSpPr>
      <xdr:spPr>
        <a:xfrm flipV="1">
          <a:off x="2908300" y="1354202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19152</xdr:rowOff>
    </xdr:from>
    <xdr:to>
      <xdr:col>4</xdr:col>
      <xdr:colOff>155575</xdr:colOff>
      <xdr:row>79</xdr:row>
      <xdr:rowOff>29020</xdr:rowOff>
    </xdr:to>
    <xdr:cxnSp macro="">
      <xdr:nvCxnSpPr>
        <xdr:cNvPr id="183" name="直線コネクタ 182"/>
        <xdr:cNvCxnSpPr/>
      </xdr:nvCxnSpPr>
      <xdr:spPr>
        <a:xfrm>
          <a:off x="2019300" y="1356370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19152</xdr:rowOff>
    </xdr:from>
    <xdr:to>
      <xdr:col>2</xdr:col>
      <xdr:colOff>638175</xdr:colOff>
      <xdr:row>79</xdr:row>
      <xdr:rowOff>28829</xdr:rowOff>
    </xdr:to>
    <xdr:cxnSp macro="">
      <xdr:nvCxnSpPr>
        <xdr:cNvPr id="186" name="直線コネクタ 185"/>
        <xdr:cNvCxnSpPr/>
      </xdr:nvCxnSpPr>
      <xdr:spPr>
        <a:xfrm flipV="1">
          <a:off x="1130300" y="13563702"/>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157060</xdr:rowOff>
    </xdr:from>
    <xdr:to>
      <xdr:col>6</xdr:col>
      <xdr:colOff>561975</xdr:colOff>
      <xdr:row>79</xdr:row>
      <xdr:rowOff>87210</xdr:rowOff>
    </xdr:to>
    <xdr:sp macro="" textlink="">
      <xdr:nvSpPr>
        <xdr:cNvPr id="196" name="円/楕円 195"/>
        <xdr:cNvSpPr/>
      </xdr:nvSpPr>
      <xdr:spPr>
        <a:xfrm>
          <a:off x="45847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71987</xdr:rowOff>
    </xdr:from>
    <xdr:ext cx="378565" cy="259045"/>
    <xdr:sp macro="" textlink="">
      <xdr:nvSpPr>
        <xdr:cNvPr id="197" name="維持補修費該当値テキスト"/>
        <xdr:cNvSpPr txBox="1"/>
      </xdr:nvSpPr>
      <xdr:spPr>
        <a:xfrm>
          <a:off x="4686300" y="1344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118123</xdr:rowOff>
    </xdr:from>
    <xdr:to>
      <xdr:col>5</xdr:col>
      <xdr:colOff>409575</xdr:colOff>
      <xdr:row>79</xdr:row>
      <xdr:rowOff>48273</xdr:rowOff>
    </xdr:to>
    <xdr:sp macro="" textlink="">
      <xdr:nvSpPr>
        <xdr:cNvPr id="198" name="円/楕円 197"/>
        <xdr:cNvSpPr/>
      </xdr:nvSpPr>
      <xdr:spPr>
        <a:xfrm>
          <a:off x="3746500" y="13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39400</xdr:rowOff>
    </xdr:from>
    <xdr:ext cx="469744" cy="259045"/>
    <xdr:sp macro="" textlink="">
      <xdr:nvSpPr>
        <xdr:cNvPr id="199" name="テキスト ボックス 198"/>
        <xdr:cNvSpPr txBox="1"/>
      </xdr:nvSpPr>
      <xdr:spPr>
        <a:xfrm>
          <a:off x="3562427" y="135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149670</xdr:rowOff>
    </xdr:from>
    <xdr:to>
      <xdr:col>4</xdr:col>
      <xdr:colOff>206375</xdr:colOff>
      <xdr:row>79</xdr:row>
      <xdr:rowOff>79820</xdr:rowOff>
    </xdr:to>
    <xdr:sp macro="" textlink="">
      <xdr:nvSpPr>
        <xdr:cNvPr id="200" name="円/楕円 199"/>
        <xdr:cNvSpPr/>
      </xdr:nvSpPr>
      <xdr:spPr>
        <a:xfrm>
          <a:off x="2857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70947</xdr:rowOff>
    </xdr:from>
    <xdr:ext cx="378565" cy="259045"/>
    <xdr:sp macro="" textlink="">
      <xdr:nvSpPr>
        <xdr:cNvPr id="201" name="テキスト ボックス 200"/>
        <xdr:cNvSpPr txBox="1"/>
      </xdr:nvSpPr>
      <xdr:spPr>
        <a:xfrm>
          <a:off x="2719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139802</xdr:rowOff>
    </xdr:from>
    <xdr:to>
      <xdr:col>3</xdr:col>
      <xdr:colOff>3175</xdr:colOff>
      <xdr:row>79</xdr:row>
      <xdr:rowOff>69952</xdr:rowOff>
    </xdr:to>
    <xdr:sp macro="" textlink="">
      <xdr:nvSpPr>
        <xdr:cNvPr id="202" name="円/楕円 201"/>
        <xdr:cNvSpPr/>
      </xdr:nvSpPr>
      <xdr:spPr>
        <a:xfrm>
          <a:off x="1968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61079</xdr:rowOff>
    </xdr:from>
    <xdr:ext cx="378565" cy="259045"/>
    <xdr:sp macro="" textlink="">
      <xdr:nvSpPr>
        <xdr:cNvPr id="203" name="テキスト ボックス 202"/>
        <xdr:cNvSpPr txBox="1"/>
      </xdr:nvSpPr>
      <xdr:spPr>
        <a:xfrm>
          <a:off x="1830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149479</xdr:rowOff>
    </xdr:from>
    <xdr:to>
      <xdr:col>1</xdr:col>
      <xdr:colOff>485775</xdr:colOff>
      <xdr:row>79</xdr:row>
      <xdr:rowOff>79629</xdr:rowOff>
    </xdr:to>
    <xdr:sp macro="" textlink="">
      <xdr:nvSpPr>
        <xdr:cNvPr id="204" name="円/楕円 203"/>
        <xdr:cNvSpPr/>
      </xdr:nvSpPr>
      <xdr:spPr>
        <a:xfrm>
          <a:off x="1079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70756</xdr:rowOff>
    </xdr:from>
    <xdr:ext cx="378565" cy="259045"/>
    <xdr:sp macro="" textlink="">
      <xdr:nvSpPr>
        <xdr:cNvPr id="205" name="テキスト ボックス 204"/>
        <xdr:cNvSpPr txBox="1"/>
      </xdr:nvSpPr>
      <xdr:spPr>
        <a:xfrm>
          <a:off x="941017" y="1361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165391</xdr:rowOff>
    </xdr:from>
    <xdr:to>
      <xdr:col>6</xdr:col>
      <xdr:colOff>511175</xdr:colOff>
      <xdr:row>97</xdr:row>
      <xdr:rowOff>92838</xdr:rowOff>
    </xdr:to>
    <xdr:cxnSp macro="">
      <xdr:nvCxnSpPr>
        <xdr:cNvPr id="235" name="直線コネクタ 234"/>
        <xdr:cNvCxnSpPr/>
      </xdr:nvCxnSpPr>
      <xdr:spPr>
        <a:xfrm flipV="1">
          <a:off x="3797300" y="16453141"/>
          <a:ext cx="838200" cy="27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92838</xdr:rowOff>
    </xdr:from>
    <xdr:to>
      <xdr:col>5</xdr:col>
      <xdr:colOff>358775</xdr:colOff>
      <xdr:row>97</xdr:row>
      <xdr:rowOff>113322</xdr:rowOff>
    </xdr:to>
    <xdr:cxnSp macro="">
      <xdr:nvCxnSpPr>
        <xdr:cNvPr id="238" name="直線コネクタ 237"/>
        <xdr:cNvCxnSpPr/>
      </xdr:nvCxnSpPr>
      <xdr:spPr>
        <a:xfrm flipV="1">
          <a:off x="2908300" y="16723488"/>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113322</xdr:rowOff>
    </xdr:from>
    <xdr:to>
      <xdr:col>4</xdr:col>
      <xdr:colOff>155575</xdr:colOff>
      <xdr:row>98</xdr:row>
      <xdr:rowOff>12536</xdr:rowOff>
    </xdr:to>
    <xdr:cxnSp macro="">
      <xdr:nvCxnSpPr>
        <xdr:cNvPr id="241" name="直線コネクタ 240"/>
        <xdr:cNvCxnSpPr/>
      </xdr:nvCxnSpPr>
      <xdr:spPr>
        <a:xfrm flipV="1">
          <a:off x="2019300" y="16743972"/>
          <a:ext cx="889000" cy="7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12536</xdr:rowOff>
    </xdr:from>
    <xdr:to>
      <xdr:col>2</xdr:col>
      <xdr:colOff>638175</xdr:colOff>
      <xdr:row>98</xdr:row>
      <xdr:rowOff>18835</xdr:rowOff>
    </xdr:to>
    <xdr:cxnSp macro="">
      <xdr:nvCxnSpPr>
        <xdr:cNvPr id="244" name="直線コネクタ 243"/>
        <xdr:cNvCxnSpPr/>
      </xdr:nvCxnSpPr>
      <xdr:spPr>
        <a:xfrm flipV="1">
          <a:off x="1130300" y="16814636"/>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114591</xdr:rowOff>
    </xdr:from>
    <xdr:to>
      <xdr:col>6</xdr:col>
      <xdr:colOff>561975</xdr:colOff>
      <xdr:row>96</xdr:row>
      <xdr:rowOff>44741</xdr:rowOff>
    </xdr:to>
    <xdr:sp macro="" textlink="">
      <xdr:nvSpPr>
        <xdr:cNvPr id="254" name="円/楕円 253"/>
        <xdr:cNvSpPr/>
      </xdr:nvSpPr>
      <xdr:spPr>
        <a:xfrm>
          <a:off x="4584700" y="164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93018</xdr:rowOff>
    </xdr:from>
    <xdr:ext cx="534377" cy="259045"/>
    <xdr:sp macro="" textlink="">
      <xdr:nvSpPr>
        <xdr:cNvPr id="255" name="扶助費該当値テキスト"/>
        <xdr:cNvSpPr txBox="1"/>
      </xdr:nvSpPr>
      <xdr:spPr>
        <a:xfrm>
          <a:off x="4686300" y="1638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42038</xdr:rowOff>
    </xdr:from>
    <xdr:to>
      <xdr:col>5</xdr:col>
      <xdr:colOff>409575</xdr:colOff>
      <xdr:row>97</xdr:row>
      <xdr:rowOff>143638</xdr:rowOff>
    </xdr:to>
    <xdr:sp macro="" textlink="">
      <xdr:nvSpPr>
        <xdr:cNvPr id="256" name="円/楕円 255"/>
        <xdr:cNvSpPr/>
      </xdr:nvSpPr>
      <xdr:spPr>
        <a:xfrm>
          <a:off x="3746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134765</xdr:rowOff>
    </xdr:from>
    <xdr:ext cx="534377" cy="259045"/>
    <xdr:sp macro="" textlink="">
      <xdr:nvSpPr>
        <xdr:cNvPr id="257" name="テキスト ボックス 256"/>
        <xdr:cNvSpPr txBox="1"/>
      </xdr:nvSpPr>
      <xdr:spPr>
        <a:xfrm>
          <a:off x="3530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62522</xdr:rowOff>
    </xdr:from>
    <xdr:to>
      <xdr:col>4</xdr:col>
      <xdr:colOff>206375</xdr:colOff>
      <xdr:row>97</xdr:row>
      <xdr:rowOff>164122</xdr:rowOff>
    </xdr:to>
    <xdr:sp macro="" textlink="">
      <xdr:nvSpPr>
        <xdr:cNvPr id="258" name="円/楕円 257"/>
        <xdr:cNvSpPr/>
      </xdr:nvSpPr>
      <xdr:spPr>
        <a:xfrm>
          <a:off x="2857500" y="166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155249</xdr:rowOff>
    </xdr:from>
    <xdr:ext cx="534377" cy="259045"/>
    <xdr:sp macro="" textlink="">
      <xdr:nvSpPr>
        <xdr:cNvPr id="259" name="テキスト ボックス 258"/>
        <xdr:cNvSpPr txBox="1"/>
      </xdr:nvSpPr>
      <xdr:spPr>
        <a:xfrm>
          <a:off x="2641111" y="167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133186</xdr:rowOff>
    </xdr:from>
    <xdr:to>
      <xdr:col>3</xdr:col>
      <xdr:colOff>3175</xdr:colOff>
      <xdr:row>98</xdr:row>
      <xdr:rowOff>63336</xdr:rowOff>
    </xdr:to>
    <xdr:sp macro="" textlink="">
      <xdr:nvSpPr>
        <xdr:cNvPr id="260" name="円/楕円 259"/>
        <xdr:cNvSpPr/>
      </xdr:nvSpPr>
      <xdr:spPr>
        <a:xfrm>
          <a:off x="1968500" y="167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54463</xdr:rowOff>
    </xdr:from>
    <xdr:ext cx="534377" cy="259045"/>
    <xdr:sp macro="" textlink="">
      <xdr:nvSpPr>
        <xdr:cNvPr id="261" name="テキスト ボックス 260"/>
        <xdr:cNvSpPr txBox="1"/>
      </xdr:nvSpPr>
      <xdr:spPr>
        <a:xfrm>
          <a:off x="1752111" y="168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139485</xdr:rowOff>
    </xdr:from>
    <xdr:to>
      <xdr:col>1</xdr:col>
      <xdr:colOff>485775</xdr:colOff>
      <xdr:row>98</xdr:row>
      <xdr:rowOff>69635</xdr:rowOff>
    </xdr:to>
    <xdr:sp macro="" textlink="">
      <xdr:nvSpPr>
        <xdr:cNvPr id="262" name="円/楕円 261"/>
        <xdr:cNvSpPr/>
      </xdr:nvSpPr>
      <xdr:spPr>
        <a:xfrm>
          <a:off x="1079500" y="167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60762</xdr:rowOff>
    </xdr:from>
    <xdr:ext cx="534377" cy="259045"/>
    <xdr:sp macro="" textlink="">
      <xdr:nvSpPr>
        <xdr:cNvPr id="263" name="テキスト ボックス 262"/>
        <xdr:cNvSpPr txBox="1"/>
      </xdr:nvSpPr>
      <xdr:spPr>
        <a:xfrm>
          <a:off x="863111" y="168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95695</xdr:rowOff>
    </xdr:from>
    <xdr:to>
      <xdr:col>15</xdr:col>
      <xdr:colOff>180975</xdr:colOff>
      <xdr:row>36</xdr:row>
      <xdr:rowOff>64597</xdr:rowOff>
    </xdr:to>
    <xdr:cxnSp macro="">
      <xdr:nvCxnSpPr>
        <xdr:cNvPr id="292" name="直線コネクタ 291"/>
        <xdr:cNvCxnSpPr/>
      </xdr:nvCxnSpPr>
      <xdr:spPr>
        <a:xfrm flipV="1">
          <a:off x="9639300" y="5924995"/>
          <a:ext cx="838200" cy="3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64597</xdr:rowOff>
    </xdr:from>
    <xdr:to>
      <xdr:col>14</xdr:col>
      <xdr:colOff>28575</xdr:colOff>
      <xdr:row>36</xdr:row>
      <xdr:rowOff>141894</xdr:rowOff>
    </xdr:to>
    <xdr:cxnSp macro="">
      <xdr:nvCxnSpPr>
        <xdr:cNvPr id="295" name="直線コネクタ 294"/>
        <xdr:cNvCxnSpPr/>
      </xdr:nvCxnSpPr>
      <xdr:spPr>
        <a:xfrm flipV="1">
          <a:off x="8750300" y="6236797"/>
          <a:ext cx="889000" cy="7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131390</xdr:rowOff>
    </xdr:from>
    <xdr:to>
      <xdr:col>12</xdr:col>
      <xdr:colOff>511175</xdr:colOff>
      <xdr:row>36</xdr:row>
      <xdr:rowOff>141894</xdr:rowOff>
    </xdr:to>
    <xdr:cxnSp macro="">
      <xdr:nvCxnSpPr>
        <xdr:cNvPr id="298" name="直線コネクタ 297"/>
        <xdr:cNvCxnSpPr/>
      </xdr:nvCxnSpPr>
      <xdr:spPr>
        <a:xfrm>
          <a:off x="7861300" y="6303590"/>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131390</xdr:rowOff>
    </xdr:from>
    <xdr:to>
      <xdr:col>11</xdr:col>
      <xdr:colOff>307975</xdr:colOff>
      <xdr:row>36</xdr:row>
      <xdr:rowOff>167155</xdr:rowOff>
    </xdr:to>
    <xdr:cxnSp macro="">
      <xdr:nvCxnSpPr>
        <xdr:cNvPr id="301" name="直線コネクタ 300"/>
        <xdr:cNvCxnSpPr/>
      </xdr:nvCxnSpPr>
      <xdr:spPr>
        <a:xfrm flipV="1">
          <a:off x="6972300" y="6303590"/>
          <a:ext cx="889000" cy="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44895</xdr:rowOff>
    </xdr:from>
    <xdr:to>
      <xdr:col>15</xdr:col>
      <xdr:colOff>231775</xdr:colOff>
      <xdr:row>34</xdr:row>
      <xdr:rowOff>146495</xdr:rowOff>
    </xdr:to>
    <xdr:sp macro="" textlink="">
      <xdr:nvSpPr>
        <xdr:cNvPr id="311" name="円/楕円 310"/>
        <xdr:cNvSpPr/>
      </xdr:nvSpPr>
      <xdr:spPr>
        <a:xfrm>
          <a:off x="10426700" y="58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67772</xdr:rowOff>
    </xdr:from>
    <xdr:ext cx="599010" cy="259045"/>
    <xdr:sp macro="" textlink="">
      <xdr:nvSpPr>
        <xdr:cNvPr id="312" name="補助費等該当値テキスト"/>
        <xdr:cNvSpPr txBox="1"/>
      </xdr:nvSpPr>
      <xdr:spPr>
        <a:xfrm>
          <a:off x="10528300" y="572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13797</xdr:rowOff>
    </xdr:from>
    <xdr:to>
      <xdr:col>14</xdr:col>
      <xdr:colOff>79375</xdr:colOff>
      <xdr:row>36</xdr:row>
      <xdr:rowOff>115397</xdr:rowOff>
    </xdr:to>
    <xdr:sp macro="" textlink="">
      <xdr:nvSpPr>
        <xdr:cNvPr id="313" name="円/楕円 312"/>
        <xdr:cNvSpPr/>
      </xdr:nvSpPr>
      <xdr:spPr>
        <a:xfrm>
          <a:off x="9588500" y="61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131924</xdr:rowOff>
    </xdr:from>
    <xdr:ext cx="599010" cy="259045"/>
    <xdr:sp macro="" textlink="">
      <xdr:nvSpPr>
        <xdr:cNvPr id="314" name="テキスト ボックス 313"/>
        <xdr:cNvSpPr txBox="1"/>
      </xdr:nvSpPr>
      <xdr:spPr>
        <a:xfrm>
          <a:off x="9339794" y="596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91094</xdr:rowOff>
    </xdr:from>
    <xdr:to>
      <xdr:col>12</xdr:col>
      <xdr:colOff>561975</xdr:colOff>
      <xdr:row>37</xdr:row>
      <xdr:rowOff>21244</xdr:rowOff>
    </xdr:to>
    <xdr:sp macro="" textlink="">
      <xdr:nvSpPr>
        <xdr:cNvPr id="315" name="円/楕円 314"/>
        <xdr:cNvSpPr/>
      </xdr:nvSpPr>
      <xdr:spPr>
        <a:xfrm>
          <a:off x="8699500" y="626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37771</xdr:rowOff>
    </xdr:from>
    <xdr:ext cx="599010" cy="259045"/>
    <xdr:sp macro="" textlink="">
      <xdr:nvSpPr>
        <xdr:cNvPr id="316" name="テキスト ボックス 315"/>
        <xdr:cNvSpPr txBox="1"/>
      </xdr:nvSpPr>
      <xdr:spPr>
        <a:xfrm>
          <a:off x="8450794" y="603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80590</xdr:rowOff>
    </xdr:from>
    <xdr:to>
      <xdr:col>11</xdr:col>
      <xdr:colOff>358775</xdr:colOff>
      <xdr:row>37</xdr:row>
      <xdr:rowOff>10740</xdr:rowOff>
    </xdr:to>
    <xdr:sp macro="" textlink="">
      <xdr:nvSpPr>
        <xdr:cNvPr id="317" name="円/楕円 316"/>
        <xdr:cNvSpPr/>
      </xdr:nvSpPr>
      <xdr:spPr>
        <a:xfrm>
          <a:off x="7810500" y="62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27267</xdr:rowOff>
    </xdr:from>
    <xdr:ext cx="599010" cy="259045"/>
    <xdr:sp macro="" textlink="">
      <xdr:nvSpPr>
        <xdr:cNvPr id="318" name="テキスト ボックス 317"/>
        <xdr:cNvSpPr txBox="1"/>
      </xdr:nvSpPr>
      <xdr:spPr>
        <a:xfrm>
          <a:off x="7561794" y="602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116355</xdr:rowOff>
    </xdr:from>
    <xdr:to>
      <xdr:col>10</xdr:col>
      <xdr:colOff>155575</xdr:colOff>
      <xdr:row>37</xdr:row>
      <xdr:rowOff>46505</xdr:rowOff>
    </xdr:to>
    <xdr:sp macro="" textlink="">
      <xdr:nvSpPr>
        <xdr:cNvPr id="319" name="円/楕円 318"/>
        <xdr:cNvSpPr/>
      </xdr:nvSpPr>
      <xdr:spPr>
        <a:xfrm>
          <a:off x="6921500" y="6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63032</xdr:rowOff>
    </xdr:from>
    <xdr:ext cx="599010" cy="259045"/>
    <xdr:sp macro="" textlink="">
      <xdr:nvSpPr>
        <xdr:cNvPr id="320" name="テキスト ボックス 319"/>
        <xdr:cNvSpPr txBox="1"/>
      </xdr:nvSpPr>
      <xdr:spPr>
        <a:xfrm>
          <a:off x="6672794" y="60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84172</xdr:rowOff>
    </xdr:from>
    <xdr:to>
      <xdr:col>15</xdr:col>
      <xdr:colOff>180975</xdr:colOff>
      <xdr:row>58</xdr:row>
      <xdr:rowOff>89576</xdr:rowOff>
    </xdr:to>
    <xdr:cxnSp macro="">
      <xdr:nvCxnSpPr>
        <xdr:cNvPr id="349" name="直線コネクタ 348"/>
        <xdr:cNvCxnSpPr/>
      </xdr:nvCxnSpPr>
      <xdr:spPr>
        <a:xfrm>
          <a:off x="9639300" y="10028272"/>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79707</xdr:rowOff>
    </xdr:from>
    <xdr:to>
      <xdr:col>14</xdr:col>
      <xdr:colOff>28575</xdr:colOff>
      <xdr:row>58</xdr:row>
      <xdr:rowOff>84172</xdr:rowOff>
    </xdr:to>
    <xdr:cxnSp macro="">
      <xdr:nvCxnSpPr>
        <xdr:cNvPr id="352" name="直線コネクタ 351"/>
        <xdr:cNvCxnSpPr/>
      </xdr:nvCxnSpPr>
      <xdr:spPr>
        <a:xfrm>
          <a:off x="8750300" y="10023807"/>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79707</xdr:rowOff>
    </xdr:from>
    <xdr:to>
      <xdr:col>12</xdr:col>
      <xdr:colOff>511175</xdr:colOff>
      <xdr:row>58</xdr:row>
      <xdr:rowOff>156048</xdr:rowOff>
    </xdr:to>
    <xdr:cxnSp macro="">
      <xdr:nvCxnSpPr>
        <xdr:cNvPr id="355" name="直線コネクタ 354"/>
        <xdr:cNvCxnSpPr/>
      </xdr:nvCxnSpPr>
      <xdr:spPr>
        <a:xfrm flipV="1">
          <a:off x="7861300" y="10023807"/>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154494</xdr:rowOff>
    </xdr:from>
    <xdr:to>
      <xdr:col>11</xdr:col>
      <xdr:colOff>307975</xdr:colOff>
      <xdr:row>58</xdr:row>
      <xdr:rowOff>156048</xdr:rowOff>
    </xdr:to>
    <xdr:cxnSp macro="">
      <xdr:nvCxnSpPr>
        <xdr:cNvPr id="358" name="直線コネクタ 357"/>
        <xdr:cNvCxnSpPr/>
      </xdr:nvCxnSpPr>
      <xdr:spPr>
        <a:xfrm>
          <a:off x="6972300" y="1009859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38776</xdr:rowOff>
    </xdr:from>
    <xdr:to>
      <xdr:col>15</xdr:col>
      <xdr:colOff>231775</xdr:colOff>
      <xdr:row>58</xdr:row>
      <xdr:rowOff>140376</xdr:rowOff>
    </xdr:to>
    <xdr:sp macro="" textlink="">
      <xdr:nvSpPr>
        <xdr:cNvPr id="368" name="円/楕円 367"/>
        <xdr:cNvSpPr/>
      </xdr:nvSpPr>
      <xdr:spPr>
        <a:xfrm>
          <a:off x="10426700" y="99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169603</xdr:rowOff>
    </xdr:from>
    <xdr:ext cx="599010" cy="259045"/>
    <xdr:sp macro="" textlink="">
      <xdr:nvSpPr>
        <xdr:cNvPr id="369" name="普通建設事業費該当値テキスト"/>
        <xdr:cNvSpPr txBox="1"/>
      </xdr:nvSpPr>
      <xdr:spPr>
        <a:xfrm>
          <a:off x="10528300" y="977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33372</xdr:rowOff>
    </xdr:from>
    <xdr:to>
      <xdr:col>14</xdr:col>
      <xdr:colOff>79375</xdr:colOff>
      <xdr:row>58</xdr:row>
      <xdr:rowOff>134972</xdr:rowOff>
    </xdr:to>
    <xdr:sp macro="" textlink="">
      <xdr:nvSpPr>
        <xdr:cNvPr id="370" name="円/楕円 369"/>
        <xdr:cNvSpPr/>
      </xdr:nvSpPr>
      <xdr:spPr>
        <a:xfrm>
          <a:off x="9588500" y="99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151499</xdr:rowOff>
    </xdr:from>
    <xdr:ext cx="599010" cy="259045"/>
    <xdr:sp macro="" textlink="">
      <xdr:nvSpPr>
        <xdr:cNvPr id="371" name="テキスト ボックス 370"/>
        <xdr:cNvSpPr txBox="1"/>
      </xdr:nvSpPr>
      <xdr:spPr>
        <a:xfrm>
          <a:off x="9339794" y="975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28907</xdr:rowOff>
    </xdr:from>
    <xdr:to>
      <xdr:col>12</xdr:col>
      <xdr:colOff>561975</xdr:colOff>
      <xdr:row>58</xdr:row>
      <xdr:rowOff>130507</xdr:rowOff>
    </xdr:to>
    <xdr:sp macro="" textlink="">
      <xdr:nvSpPr>
        <xdr:cNvPr id="372" name="円/楕円 371"/>
        <xdr:cNvSpPr/>
      </xdr:nvSpPr>
      <xdr:spPr>
        <a:xfrm>
          <a:off x="8699500" y="99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147034</xdr:rowOff>
    </xdr:from>
    <xdr:ext cx="599010" cy="259045"/>
    <xdr:sp macro="" textlink="">
      <xdr:nvSpPr>
        <xdr:cNvPr id="373" name="テキスト ボックス 372"/>
        <xdr:cNvSpPr txBox="1"/>
      </xdr:nvSpPr>
      <xdr:spPr>
        <a:xfrm>
          <a:off x="8450794" y="974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105248</xdr:rowOff>
    </xdr:from>
    <xdr:to>
      <xdr:col>11</xdr:col>
      <xdr:colOff>358775</xdr:colOff>
      <xdr:row>59</xdr:row>
      <xdr:rowOff>35398</xdr:rowOff>
    </xdr:to>
    <xdr:sp macro="" textlink="">
      <xdr:nvSpPr>
        <xdr:cNvPr id="374" name="円/楕円 373"/>
        <xdr:cNvSpPr/>
      </xdr:nvSpPr>
      <xdr:spPr>
        <a:xfrm>
          <a:off x="7810500" y="100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26525</xdr:rowOff>
    </xdr:from>
    <xdr:ext cx="534377" cy="259045"/>
    <xdr:sp macro="" textlink="">
      <xdr:nvSpPr>
        <xdr:cNvPr id="375" name="テキスト ボックス 374"/>
        <xdr:cNvSpPr txBox="1"/>
      </xdr:nvSpPr>
      <xdr:spPr>
        <a:xfrm>
          <a:off x="7594111" y="101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103694</xdr:rowOff>
    </xdr:from>
    <xdr:to>
      <xdr:col>10</xdr:col>
      <xdr:colOff>155575</xdr:colOff>
      <xdr:row>59</xdr:row>
      <xdr:rowOff>33844</xdr:rowOff>
    </xdr:to>
    <xdr:sp macro="" textlink="">
      <xdr:nvSpPr>
        <xdr:cNvPr id="376" name="円/楕円 375"/>
        <xdr:cNvSpPr/>
      </xdr:nvSpPr>
      <xdr:spPr>
        <a:xfrm>
          <a:off x="6921500" y="100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24971</xdr:rowOff>
    </xdr:from>
    <xdr:ext cx="534377" cy="259045"/>
    <xdr:sp macro="" textlink="">
      <xdr:nvSpPr>
        <xdr:cNvPr id="377" name="テキスト ボックス 376"/>
        <xdr:cNvSpPr txBox="1"/>
      </xdr:nvSpPr>
      <xdr:spPr>
        <a:xfrm>
          <a:off x="6705111" y="1014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78667</xdr:rowOff>
    </xdr:from>
    <xdr:to>
      <xdr:col>15</xdr:col>
      <xdr:colOff>180975</xdr:colOff>
      <xdr:row>78</xdr:row>
      <xdr:rowOff>139700</xdr:rowOff>
    </xdr:to>
    <xdr:cxnSp macro="">
      <xdr:nvCxnSpPr>
        <xdr:cNvPr id="404" name="直線コネクタ 403"/>
        <xdr:cNvCxnSpPr/>
      </xdr:nvCxnSpPr>
      <xdr:spPr>
        <a:xfrm flipV="1">
          <a:off x="9639300" y="13451767"/>
          <a:ext cx="838200" cy="6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82634</xdr:rowOff>
    </xdr:from>
    <xdr:to>
      <xdr:col>14</xdr:col>
      <xdr:colOff>28575</xdr:colOff>
      <xdr:row>78</xdr:row>
      <xdr:rowOff>139700</xdr:rowOff>
    </xdr:to>
    <xdr:cxnSp macro="">
      <xdr:nvCxnSpPr>
        <xdr:cNvPr id="407" name="直線コネクタ 406"/>
        <xdr:cNvCxnSpPr/>
      </xdr:nvCxnSpPr>
      <xdr:spPr>
        <a:xfrm>
          <a:off x="8750300" y="13455734"/>
          <a:ext cx="889000" cy="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27867</xdr:rowOff>
    </xdr:from>
    <xdr:to>
      <xdr:col>15</xdr:col>
      <xdr:colOff>231775</xdr:colOff>
      <xdr:row>78</xdr:row>
      <xdr:rowOff>129467</xdr:rowOff>
    </xdr:to>
    <xdr:sp macro="" textlink="">
      <xdr:nvSpPr>
        <xdr:cNvPr id="417" name="円/楕円 416"/>
        <xdr:cNvSpPr/>
      </xdr:nvSpPr>
      <xdr:spPr>
        <a:xfrm>
          <a:off x="10426700" y="134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158694</xdr:rowOff>
    </xdr:from>
    <xdr:ext cx="534377" cy="259045"/>
    <xdr:sp macro="" textlink="">
      <xdr:nvSpPr>
        <xdr:cNvPr id="418" name="普通建設事業費 （ うち新規整備　）該当値テキスト"/>
        <xdr:cNvSpPr txBox="1"/>
      </xdr:nvSpPr>
      <xdr:spPr>
        <a:xfrm>
          <a:off x="10528300" y="1318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9" name="円/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0" name="テキスト ボックス 419"/>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31834</xdr:rowOff>
    </xdr:from>
    <xdr:to>
      <xdr:col>12</xdr:col>
      <xdr:colOff>561975</xdr:colOff>
      <xdr:row>78</xdr:row>
      <xdr:rowOff>133434</xdr:rowOff>
    </xdr:to>
    <xdr:sp macro="" textlink="">
      <xdr:nvSpPr>
        <xdr:cNvPr id="421" name="円/楕円 420"/>
        <xdr:cNvSpPr/>
      </xdr:nvSpPr>
      <xdr:spPr>
        <a:xfrm>
          <a:off x="8699500" y="134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124561</xdr:rowOff>
    </xdr:from>
    <xdr:ext cx="534377" cy="259045"/>
    <xdr:sp macro="" textlink="">
      <xdr:nvSpPr>
        <xdr:cNvPr id="422" name="テキスト ボックス 421"/>
        <xdr:cNvSpPr txBox="1"/>
      </xdr:nvSpPr>
      <xdr:spPr>
        <a:xfrm>
          <a:off x="8483111" y="134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92197</xdr:rowOff>
    </xdr:from>
    <xdr:to>
      <xdr:col>15</xdr:col>
      <xdr:colOff>180975</xdr:colOff>
      <xdr:row>95</xdr:row>
      <xdr:rowOff>5826</xdr:rowOff>
    </xdr:to>
    <xdr:cxnSp macro="">
      <xdr:nvCxnSpPr>
        <xdr:cNvPr id="447" name="直線コネクタ 446"/>
        <xdr:cNvCxnSpPr/>
      </xdr:nvCxnSpPr>
      <xdr:spPr>
        <a:xfrm>
          <a:off x="9639300" y="15865597"/>
          <a:ext cx="838200" cy="4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92197</xdr:rowOff>
    </xdr:from>
    <xdr:to>
      <xdr:col>14</xdr:col>
      <xdr:colOff>28575</xdr:colOff>
      <xdr:row>94</xdr:row>
      <xdr:rowOff>77932</xdr:rowOff>
    </xdr:to>
    <xdr:cxnSp macro="">
      <xdr:nvCxnSpPr>
        <xdr:cNvPr id="450" name="直線コネクタ 449"/>
        <xdr:cNvCxnSpPr/>
      </xdr:nvCxnSpPr>
      <xdr:spPr>
        <a:xfrm flipV="1">
          <a:off x="8750300" y="15865597"/>
          <a:ext cx="889000" cy="3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126476</xdr:rowOff>
    </xdr:from>
    <xdr:to>
      <xdr:col>15</xdr:col>
      <xdr:colOff>231775</xdr:colOff>
      <xdr:row>95</xdr:row>
      <xdr:rowOff>56626</xdr:rowOff>
    </xdr:to>
    <xdr:sp macro="" textlink="">
      <xdr:nvSpPr>
        <xdr:cNvPr id="460" name="円/楕円 459"/>
        <xdr:cNvSpPr/>
      </xdr:nvSpPr>
      <xdr:spPr>
        <a:xfrm>
          <a:off x="10426700" y="162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149353</xdr:rowOff>
    </xdr:from>
    <xdr:ext cx="534377" cy="259045"/>
    <xdr:sp macro="" textlink="">
      <xdr:nvSpPr>
        <xdr:cNvPr id="461" name="普通建設事業費 （ うち更新整備　）該当値テキスト"/>
        <xdr:cNvSpPr txBox="1"/>
      </xdr:nvSpPr>
      <xdr:spPr>
        <a:xfrm>
          <a:off x="10528300" y="160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93,425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41397</xdr:rowOff>
    </xdr:from>
    <xdr:to>
      <xdr:col>14</xdr:col>
      <xdr:colOff>79375</xdr:colOff>
      <xdr:row>92</xdr:row>
      <xdr:rowOff>142997</xdr:rowOff>
    </xdr:to>
    <xdr:sp macro="" textlink="">
      <xdr:nvSpPr>
        <xdr:cNvPr id="462" name="円/楕円 461"/>
        <xdr:cNvSpPr/>
      </xdr:nvSpPr>
      <xdr:spPr>
        <a:xfrm>
          <a:off x="9588500" y="158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159524</xdr:rowOff>
    </xdr:from>
    <xdr:ext cx="599010" cy="259045"/>
    <xdr:sp macro="" textlink="">
      <xdr:nvSpPr>
        <xdr:cNvPr id="463" name="テキスト ボックス 462"/>
        <xdr:cNvSpPr txBox="1"/>
      </xdr:nvSpPr>
      <xdr:spPr>
        <a:xfrm>
          <a:off x="9339794" y="155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168,312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27132</xdr:rowOff>
    </xdr:from>
    <xdr:to>
      <xdr:col>12</xdr:col>
      <xdr:colOff>561975</xdr:colOff>
      <xdr:row>94</xdr:row>
      <xdr:rowOff>128732</xdr:rowOff>
    </xdr:to>
    <xdr:sp macro="" textlink="">
      <xdr:nvSpPr>
        <xdr:cNvPr id="464" name="円/楕円 463"/>
        <xdr:cNvSpPr/>
      </xdr:nvSpPr>
      <xdr:spPr>
        <a:xfrm>
          <a:off x="8699500" y="161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145259</xdr:rowOff>
    </xdr:from>
    <xdr:ext cx="599010" cy="259045"/>
    <xdr:sp macro="" textlink="">
      <xdr:nvSpPr>
        <xdr:cNvPr id="465" name="テキスト ボックス 464"/>
        <xdr:cNvSpPr txBox="1"/>
      </xdr:nvSpPr>
      <xdr:spPr>
        <a:xfrm>
          <a:off x="8450794" y="1591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119835</xdr:rowOff>
    </xdr:from>
    <xdr:to>
      <xdr:col>23</xdr:col>
      <xdr:colOff>517525</xdr:colOff>
      <xdr:row>39</xdr:row>
      <xdr:rowOff>34658</xdr:rowOff>
    </xdr:to>
    <xdr:cxnSp macro="">
      <xdr:nvCxnSpPr>
        <xdr:cNvPr id="494" name="直線コネクタ 493"/>
        <xdr:cNvCxnSpPr/>
      </xdr:nvCxnSpPr>
      <xdr:spPr>
        <a:xfrm flipV="1">
          <a:off x="15481300" y="5777685"/>
          <a:ext cx="838200" cy="9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68912</xdr:rowOff>
    </xdr:from>
    <xdr:ext cx="469744" cy="259045"/>
    <xdr:sp macro="" textlink="">
      <xdr:nvSpPr>
        <xdr:cNvPr id="495" name="災害復旧事業費平均値テキスト"/>
        <xdr:cNvSpPr txBox="1"/>
      </xdr:nvSpPr>
      <xdr:spPr>
        <a:xfrm>
          <a:off x="16370300" y="658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112679</xdr:rowOff>
    </xdr:from>
    <xdr:to>
      <xdr:col>22</xdr:col>
      <xdr:colOff>365125</xdr:colOff>
      <xdr:row>39</xdr:row>
      <xdr:rowOff>34658</xdr:rowOff>
    </xdr:to>
    <xdr:cxnSp macro="">
      <xdr:nvCxnSpPr>
        <xdr:cNvPr id="497" name="直線コネクタ 496"/>
        <xdr:cNvCxnSpPr/>
      </xdr:nvCxnSpPr>
      <xdr:spPr>
        <a:xfrm>
          <a:off x="14592300" y="6627779"/>
          <a:ext cx="889000" cy="9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77551</xdr:rowOff>
    </xdr:from>
    <xdr:to>
      <xdr:col>21</xdr:col>
      <xdr:colOff>161925</xdr:colOff>
      <xdr:row>38</xdr:row>
      <xdr:rowOff>112679</xdr:rowOff>
    </xdr:to>
    <xdr:cxnSp macro="">
      <xdr:nvCxnSpPr>
        <xdr:cNvPr id="500" name="直線コネクタ 499"/>
        <xdr:cNvCxnSpPr/>
      </xdr:nvCxnSpPr>
      <xdr:spPr>
        <a:xfrm>
          <a:off x="13703300" y="6421201"/>
          <a:ext cx="889000" cy="2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24447</xdr:rowOff>
    </xdr:from>
    <xdr:to>
      <xdr:col>19</xdr:col>
      <xdr:colOff>644525</xdr:colOff>
      <xdr:row>37</xdr:row>
      <xdr:rowOff>77551</xdr:rowOff>
    </xdr:to>
    <xdr:cxnSp macro="">
      <xdr:nvCxnSpPr>
        <xdr:cNvPr id="503" name="直線コネクタ 502"/>
        <xdr:cNvCxnSpPr/>
      </xdr:nvCxnSpPr>
      <xdr:spPr>
        <a:xfrm>
          <a:off x="12814300" y="6368097"/>
          <a:ext cx="8890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07" name="テキスト ボックス 506"/>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69035</xdr:rowOff>
    </xdr:from>
    <xdr:to>
      <xdr:col>23</xdr:col>
      <xdr:colOff>568325</xdr:colOff>
      <xdr:row>33</xdr:row>
      <xdr:rowOff>170635</xdr:rowOff>
    </xdr:to>
    <xdr:sp macro="" textlink="">
      <xdr:nvSpPr>
        <xdr:cNvPr id="513" name="円/楕円 512"/>
        <xdr:cNvSpPr/>
      </xdr:nvSpPr>
      <xdr:spPr>
        <a:xfrm>
          <a:off x="16268700" y="57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91912</xdr:rowOff>
    </xdr:from>
    <xdr:ext cx="599010" cy="259045"/>
    <xdr:sp macro="" textlink="">
      <xdr:nvSpPr>
        <xdr:cNvPr id="514" name="災害復旧事業費該当値テキスト"/>
        <xdr:cNvSpPr txBox="1"/>
      </xdr:nvSpPr>
      <xdr:spPr>
        <a:xfrm>
          <a:off x="16370300" y="557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155308</xdr:rowOff>
    </xdr:from>
    <xdr:to>
      <xdr:col>22</xdr:col>
      <xdr:colOff>415925</xdr:colOff>
      <xdr:row>39</xdr:row>
      <xdr:rowOff>85458</xdr:rowOff>
    </xdr:to>
    <xdr:sp macro="" textlink="">
      <xdr:nvSpPr>
        <xdr:cNvPr id="515" name="円/楕円 514"/>
        <xdr:cNvSpPr/>
      </xdr:nvSpPr>
      <xdr:spPr>
        <a:xfrm>
          <a:off x="15430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76585</xdr:rowOff>
    </xdr:from>
    <xdr:ext cx="469744" cy="259045"/>
    <xdr:sp macro="" textlink="">
      <xdr:nvSpPr>
        <xdr:cNvPr id="516" name="テキスト ボックス 515"/>
        <xdr:cNvSpPr txBox="1"/>
      </xdr:nvSpPr>
      <xdr:spPr>
        <a:xfrm>
          <a:off x="15246427" y="676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61879</xdr:rowOff>
    </xdr:from>
    <xdr:to>
      <xdr:col>21</xdr:col>
      <xdr:colOff>212725</xdr:colOff>
      <xdr:row>38</xdr:row>
      <xdr:rowOff>163479</xdr:rowOff>
    </xdr:to>
    <xdr:sp macro="" textlink="">
      <xdr:nvSpPr>
        <xdr:cNvPr id="517" name="円/楕円 516"/>
        <xdr:cNvSpPr/>
      </xdr:nvSpPr>
      <xdr:spPr>
        <a:xfrm>
          <a:off x="14541500" y="65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154606</xdr:rowOff>
    </xdr:from>
    <xdr:ext cx="534377" cy="259045"/>
    <xdr:sp macro="" textlink="">
      <xdr:nvSpPr>
        <xdr:cNvPr id="518" name="テキスト ボックス 517"/>
        <xdr:cNvSpPr txBox="1"/>
      </xdr:nvSpPr>
      <xdr:spPr>
        <a:xfrm>
          <a:off x="14325111" y="66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26751</xdr:rowOff>
    </xdr:from>
    <xdr:to>
      <xdr:col>20</xdr:col>
      <xdr:colOff>9525</xdr:colOff>
      <xdr:row>37</xdr:row>
      <xdr:rowOff>128351</xdr:rowOff>
    </xdr:to>
    <xdr:sp macro="" textlink="">
      <xdr:nvSpPr>
        <xdr:cNvPr id="519" name="円/楕円 518"/>
        <xdr:cNvSpPr/>
      </xdr:nvSpPr>
      <xdr:spPr>
        <a:xfrm>
          <a:off x="13652500" y="63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144878</xdr:rowOff>
    </xdr:from>
    <xdr:ext cx="534377" cy="259045"/>
    <xdr:sp macro="" textlink="">
      <xdr:nvSpPr>
        <xdr:cNvPr id="520" name="テキスト ボックス 519"/>
        <xdr:cNvSpPr txBox="1"/>
      </xdr:nvSpPr>
      <xdr:spPr>
        <a:xfrm>
          <a:off x="13436111" y="61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145097</xdr:rowOff>
    </xdr:from>
    <xdr:to>
      <xdr:col>18</xdr:col>
      <xdr:colOff>492125</xdr:colOff>
      <xdr:row>37</xdr:row>
      <xdr:rowOff>75247</xdr:rowOff>
    </xdr:to>
    <xdr:sp macro="" textlink="">
      <xdr:nvSpPr>
        <xdr:cNvPr id="521" name="円/楕円 520"/>
        <xdr:cNvSpPr/>
      </xdr:nvSpPr>
      <xdr:spPr>
        <a:xfrm>
          <a:off x="12763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91774</xdr:rowOff>
    </xdr:from>
    <xdr:ext cx="534377" cy="259045"/>
    <xdr:sp macro="" textlink="">
      <xdr:nvSpPr>
        <xdr:cNvPr id="522" name="テキスト ボックス 521"/>
        <xdr:cNvSpPr txBox="1"/>
      </xdr:nvSpPr>
      <xdr:spPr>
        <a:xfrm>
          <a:off x="12547111" y="60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115793</xdr:rowOff>
    </xdr:from>
    <xdr:to>
      <xdr:col>23</xdr:col>
      <xdr:colOff>517525</xdr:colOff>
      <xdr:row>76</xdr:row>
      <xdr:rowOff>150096</xdr:rowOff>
    </xdr:to>
    <xdr:cxnSp macro="">
      <xdr:nvCxnSpPr>
        <xdr:cNvPr id="598" name="直線コネクタ 597"/>
        <xdr:cNvCxnSpPr/>
      </xdr:nvCxnSpPr>
      <xdr:spPr>
        <a:xfrm flipV="1">
          <a:off x="15481300" y="13145993"/>
          <a:ext cx="8382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150096</xdr:rowOff>
    </xdr:from>
    <xdr:to>
      <xdr:col>22</xdr:col>
      <xdr:colOff>365125</xdr:colOff>
      <xdr:row>77</xdr:row>
      <xdr:rowOff>18487</xdr:rowOff>
    </xdr:to>
    <xdr:cxnSp macro="">
      <xdr:nvCxnSpPr>
        <xdr:cNvPr id="601" name="直線コネクタ 600"/>
        <xdr:cNvCxnSpPr/>
      </xdr:nvCxnSpPr>
      <xdr:spPr>
        <a:xfrm flipV="1">
          <a:off x="14592300" y="13180296"/>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10957</xdr:rowOff>
    </xdr:from>
    <xdr:to>
      <xdr:col>21</xdr:col>
      <xdr:colOff>161925</xdr:colOff>
      <xdr:row>77</xdr:row>
      <xdr:rowOff>18487</xdr:rowOff>
    </xdr:to>
    <xdr:cxnSp macro="">
      <xdr:nvCxnSpPr>
        <xdr:cNvPr id="604" name="直線コネクタ 603"/>
        <xdr:cNvCxnSpPr/>
      </xdr:nvCxnSpPr>
      <xdr:spPr>
        <a:xfrm>
          <a:off x="13703300" y="13212607"/>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171315</xdr:rowOff>
    </xdr:from>
    <xdr:to>
      <xdr:col>19</xdr:col>
      <xdr:colOff>644525</xdr:colOff>
      <xdr:row>77</xdr:row>
      <xdr:rowOff>10957</xdr:rowOff>
    </xdr:to>
    <xdr:cxnSp macro="">
      <xdr:nvCxnSpPr>
        <xdr:cNvPr id="607" name="直線コネクタ 606"/>
        <xdr:cNvCxnSpPr/>
      </xdr:nvCxnSpPr>
      <xdr:spPr>
        <a:xfrm>
          <a:off x="12814300" y="1320151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64993</xdr:rowOff>
    </xdr:from>
    <xdr:to>
      <xdr:col>23</xdr:col>
      <xdr:colOff>568325</xdr:colOff>
      <xdr:row>76</xdr:row>
      <xdr:rowOff>166593</xdr:rowOff>
    </xdr:to>
    <xdr:sp macro="" textlink="">
      <xdr:nvSpPr>
        <xdr:cNvPr id="617" name="円/楕円 616"/>
        <xdr:cNvSpPr/>
      </xdr:nvSpPr>
      <xdr:spPr>
        <a:xfrm>
          <a:off x="16268700" y="130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43420</xdr:rowOff>
    </xdr:from>
    <xdr:ext cx="534377" cy="259045"/>
    <xdr:sp macro="" textlink="">
      <xdr:nvSpPr>
        <xdr:cNvPr id="618" name="公債費該当値テキスト"/>
        <xdr:cNvSpPr txBox="1"/>
      </xdr:nvSpPr>
      <xdr:spPr>
        <a:xfrm>
          <a:off x="16370300" y="130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99296</xdr:rowOff>
    </xdr:from>
    <xdr:to>
      <xdr:col>22</xdr:col>
      <xdr:colOff>415925</xdr:colOff>
      <xdr:row>77</xdr:row>
      <xdr:rowOff>29446</xdr:rowOff>
    </xdr:to>
    <xdr:sp macro="" textlink="">
      <xdr:nvSpPr>
        <xdr:cNvPr id="619" name="円/楕円 618"/>
        <xdr:cNvSpPr/>
      </xdr:nvSpPr>
      <xdr:spPr>
        <a:xfrm>
          <a:off x="15430500" y="131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20573</xdr:rowOff>
    </xdr:from>
    <xdr:ext cx="534377" cy="259045"/>
    <xdr:sp macro="" textlink="">
      <xdr:nvSpPr>
        <xdr:cNvPr id="620" name="テキスト ボックス 619"/>
        <xdr:cNvSpPr txBox="1"/>
      </xdr:nvSpPr>
      <xdr:spPr>
        <a:xfrm>
          <a:off x="15214111" y="132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139137</xdr:rowOff>
    </xdr:from>
    <xdr:to>
      <xdr:col>21</xdr:col>
      <xdr:colOff>212725</xdr:colOff>
      <xdr:row>77</xdr:row>
      <xdr:rowOff>69287</xdr:rowOff>
    </xdr:to>
    <xdr:sp macro="" textlink="">
      <xdr:nvSpPr>
        <xdr:cNvPr id="621" name="円/楕円 620"/>
        <xdr:cNvSpPr/>
      </xdr:nvSpPr>
      <xdr:spPr>
        <a:xfrm>
          <a:off x="14541500" y="131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60414</xdr:rowOff>
    </xdr:from>
    <xdr:ext cx="534377" cy="259045"/>
    <xdr:sp macro="" textlink="">
      <xdr:nvSpPr>
        <xdr:cNvPr id="622" name="テキスト ボックス 621"/>
        <xdr:cNvSpPr txBox="1"/>
      </xdr:nvSpPr>
      <xdr:spPr>
        <a:xfrm>
          <a:off x="14325111" y="132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131607</xdr:rowOff>
    </xdr:from>
    <xdr:to>
      <xdr:col>20</xdr:col>
      <xdr:colOff>9525</xdr:colOff>
      <xdr:row>77</xdr:row>
      <xdr:rowOff>61757</xdr:rowOff>
    </xdr:to>
    <xdr:sp macro="" textlink="">
      <xdr:nvSpPr>
        <xdr:cNvPr id="623" name="円/楕円 622"/>
        <xdr:cNvSpPr/>
      </xdr:nvSpPr>
      <xdr:spPr>
        <a:xfrm>
          <a:off x="13652500" y="131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52884</xdr:rowOff>
    </xdr:from>
    <xdr:ext cx="534377" cy="259045"/>
    <xdr:sp macro="" textlink="">
      <xdr:nvSpPr>
        <xdr:cNvPr id="624" name="テキスト ボックス 623"/>
        <xdr:cNvSpPr txBox="1"/>
      </xdr:nvSpPr>
      <xdr:spPr>
        <a:xfrm>
          <a:off x="13436111" y="132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120515</xdr:rowOff>
    </xdr:from>
    <xdr:to>
      <xdr:col>18</xdr:col>
      <xdr:colOff>492125</xdr:colOff>
      <xdr:row>77</xdr:row>
      <xdr:rowOff>50665</xdr:rowOff>
    </xdr:to>
    <xdr:sp macro="" textlink="">
      <xdr:nvSpPr>
        <xdr:cNvPr id="625" name="円/楕円 624"/>
        <xdr:cNvSpPr/>
      </xdr:nvSpPr>
      <xdr:spPr>
        <a:xfrm>
          <a:off x="12763500" y="1315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41792</xdr:rowOff>
    </xdr:from>
    <xdr:ext cx="534377" cy="259045"/>
    <xdr:sp macro="" textlink="">
      <xdr:nvSpPr>
        <xdr:cNvPr id="626" name="テキスト ボックス 625"/>
        <xdr:cNvSpPr txBox="1"/>
      </xdr:nvSpPr>
      <xdr:spPr>
        <a:xfrm>
          <a:off x="12547111" y="132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65241</xdr:rowOff>
    </xdr:from>
    <xdr:to>
      <xdr:col>23</xdr:col>
      <xdr:colOff>517525</xdr:colOff>
      <xdr:row>99</xdr:row>
      <xdr:rowOff>97422</xdr:rowOff>
    </xdr:to>
    <xdr:cxnSp macro="">
      <xdr:nvCxnSpPr>
        <xdr:cNvPr id="657" name="直線コネクタ 656"/>
        <xdr:cNvCxnSpPr/>
      </xdr:nvCxnSpPr>
      <xdr:spPr>
        <a:xfrm flipV="1">
          <a:off x="15481300" y="16867341"/>
          <a:ext cx="838200" cy="20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84324</xdr:rowOff>
    </xdr:from>
    <xdr:ext cx="534377" cy="259045"/>
    <xdr:sp macro="" textlink="">
      <xdr:nvSpPr>
        <xdr:cNvPr id="658" name="積立金平均値テキスト"/>
        <xdr:cNvSpPr txBox="1"/>
      </xdr:nvSpPr>
      <xdr:spPr>
        <a:xfrm>
          <a:off x="16370300" y="168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97422</xdr:rowOff>
    </xdr:from>
    <xdr:to>
      <xdr:col>22</xdr:col>
      <xdr:colOff>365125</xdr:colOff>
      <xdr:row>99</xdr:row>
      <xdr:rowOff>97605</xdr:rowOff>
    </xdr:to>
    <xdr:cxnSp macro="">
      <xdr:nvCxnSpPr>
        <xdr:cNvPr id="660" name="直線コネクタ 659"/>
        <xdr:cNvCxnSpPr/>
      </xdr:nvCxnSpPr>
      <xdr:spPr>
        <a:xfrm flipV="1">
          <a:off x="14592300" y="1707097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146408</xdr:rowOff>
    </xdr:from>
    <xdr:to>
      <xdr:col>21</xdr:col>
      <xdr:colOff>161925</xdr:colOff>
      <xdr:row>99</xdr:row>
      <xdr:rowOff>97605</xdr:rowOff>
    </xdr:to>
    <xdr:cxnSp macro="">
      <xdr:nvCxnSpPr>
        <xdr:cNvPr id="663" name="直線コネクタ 662"/>
        <xdr:cNvCxnSpPr/>
      </xdr:nvCxnSpPr>
      <xdr:spPr>
        <a:xfrm>
          <a:off x="13703300" y="16948508"/>
          <a:ext cx="889000" cy="1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146408</xdr:rowOff>
    </xdr:from>
    <xdr:to>
      <xdr:col>19</xdr:col>
      <xdr:colOff>644525</xdr:colOff>
      <xdr:row>99</xdr:row>
      <xdr:rowOff>43678</xdr:rowOff>
    </xdr:to>
    <xdr:cxnSp macro="">
      <xdr:nvCxnSpPr>
        <xdr:cNvPr id="666" name="直線コネクタ 665"/>
        <xdr:cNvCxnSpPr/>
      </xdr:nvCxnSpPr>
      <xdr:spPr>
        <a:xfrm flipV="1">
          <a:off x="12814300" y="16948508"/>
          <a:ext cx="889000" cy="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32211</xdr:rowOff>
    </xdr:from>
    <xdr:ext cx="534377" cy="259045"/>
    <xdr:sp macro="" textlink="">
      <xdr:nvSpPr>
        <xdr:cNvPr id="668" name="テキスト ボックス 667"/>
        <xdr:cNvSpPr txBox="1"/>
      </xdr:nvSpPr>
      <xdr:spPr>
        <a:xfrm>
          <a:off x="13436111" y="170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14441</xdr:rowOff>
    </xdr:from>
    <xdr:to>
      <xdr:col>23</xdr:col>
      <xdr:colOff>568325</xdr:colOff>
      <xdr:row>98</xdr:row>
      <xdr:rowOff>116041</xdr:rowOff>
    </xdr:to>
    <xdr:sp macro="" textlink="">
      <xdr:nvSpPr>
        <xdr:cNvPr id="676" name="円/楕円 675"/>
        <xdr:cNvSpPr/>
      </xdr:nvSpPr>
      <xdr:spPr>
        <a:xfrm>
          <a:off x="16268700" y="168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37318</xdr:rowOff>
    </xdr:from>
    <xdr:ext cx="534377" cy="259045"/>
    <xdr:sp macro="" textlink="">
      <xdr:nvSpPr>
        <xdr:cNvPr id="677" name="積立金該当値テキスト"/>
        <xdr:cNvSpPr txBox="1"/>
      </xdr:nvSpPr>
      <xdr:spPr>
        <a:xfrm>
          <a:off x="16370300" y="166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46622</xdr:rowOff>
    </xdr:from>
    <xdr:to>
      <xdr:col>22</xdr:col>
      <xdr:colOff>415925</xdr:colOff>
      <xdr:row>99</xdr:row>
      <xdr:rowOff>148222</xdr:rowOff>
    </xdr:to>
    <xdr:sp macro="" textlink="">
      <xdr:nvSpPr>
        <xdr:cNvPr id="678" name="円/楕円 677"/>
        <xdr:cNvSpPr/>
      </xdr:nvSpPr>
      <xdr:spPr>
        <a:xfrm>
          <a:off x="15430500" y="170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139349</xdr:rowOff>
    </xdr:from>
    <xdr:ext cx="378565" cy="259045"/>
    <xdr:sp macro="" textlink="">
      <xdr:nvSpPr>
        <xdr:cNvPr id="679" name="テキスト ボックス 678"/>
        <xdr:cNvSpPr txBox="1"/>
      </xdr:nvSpPr>
      <xdr:spPr>
        <a:xfrm>
          <a:off x="15292017" y="1711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46805</xdr:rowOff>
    </xdr:from>
    <xdr:to>
      <xdr:col>21</xdr:col>
      <xdr:colOff>212725</xdr:colOff>
      <xdr:row>99</xdr:row>
      <xdr:rowOff>148405</xdr:rowOff>
    </xdr:to>
    <xdr:sp macro="" textlink="">
      <xdr:nvSpPr>
        <xdr:cNvPr id="680" name="円/楕円 679"/>
        <xdr:cNvSpPr/>
      </xdr:nvSpPr>
      <xdr:spPr>
        <a:xfrm>
          <a:off x="14541500" y="170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139532</xdr:rowOff>
    </xdr:from>
    <xdr:ext cx="378565" cy="259045"/>
    <xdr:sp macro="" textlink="">
      <xdr:nvSpPr>
        <xdr:cNvPr id="681" name="テキスト ボックス 680"/>
        <xdr:cNvSpPr txBox="1"/>
      </xdr:nvSpPr>
      <xdr:spPr>
        <a:xfrm>
          <a:off x="14403017" y="17113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95608</xdr:rowOff>
    </xdr:from>
    <xdr:to>
      <xdr:col>20</xdr:col>
      <xdr:colOff>9525</xdr:colOff>
      <xdr:row>99</xdr:row>
      <xdr:rowOff>25758</xdr:rowOff>
    </xdr:to>
    <xdr:sp macro="" textlink="">
      <xdr:nvSpPr>
        <xdr:cNvPr id="682" name="円/楕円 681"/>
        <xdr:cNvSpPr/>
      </xdr:nvSpPr>
      <xdr:spPr>
        <a:xfrm>
          <a:off x="13652500" y="168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42285</xdr:rowOff>
    </xdr:from>
    <xdr:ext cx="534377" cy="259045"/>
    <xdr:sp macro="" textlink="">
      <xdr:nvSpPr>
        <xdr:cNvPr id="683" name="テキスト ボックス 682"/>
        <xdr:cNvSpPr txBox="1"/>
      </xdr:nvSpPr>
      <xdr:spPr>
        <a:xfrm>
          <a:off x="13436111" y="166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164328</xdr:rowOff>
    </xdr:from>
    <xdr:to>
      <xdr:col>18</xdr:col>
      <xdr:colOff>492125</xdr:colOff>
      <xdr:row>99</xdr:row>
      <xdr:rowOff>94478</xdr:rowOff>
    </xdr:to>
    <xdr:sp macro="" textlink="">
      <xdr:nvSpPr>
        <xdr:cNvPr id="684" name="円/楕円 683"/>
        <xdr:cNvSpPr/>
      </xdr:nvSpPr>
      <xdr:spPr>
        <a:xfrm>
          <a:off x="12763500" y="169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85605</xdr:rowOff>
    </xdr:from>
    <xdr:ext cx="534377" cy="259045"/>
    <xdr:sp macro="" textlink="">
      <xdr:nvSpPr>
        <xdr:cNvPr id="685" name="テキスト ボックス 684"/>
        <xdr:cNvSpPr txBox="1"/>
      </xdr:nvSpPr>
      <xdr:spPr>
        <a:xfrm>
          <a:off x="12547111" y="170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158750</xdr:rowOff>
    </xdr:from>
    <xdr:to>
      <xdr:col>32</xdr:col>
      <xdr:colOff>187325</xdr:colOff>
      <xdr:row>39</xdr:row>
      <xdr:rowOff>44450</xdr:rowOff>
    </xdr:to>
    <xdr:cxnSp macro="">
      <xdr:nvCxnSpPr>
        <xdr:cNvPr id="714" name="直線コネクタ 713"/>
        <xdr:cNvCxnSpPr/>
      </xdr:nvCxnSpPr>
      <xdr:spPr>
        <a:xfrm flipV="1">
          <a:off x="21323300" y="667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107950</xdr:rowOff>
    </xdr:from>
    <xdr:to>
      <xdr:col>32</xdr:col>
      <xdr:colOff>238125</xdr:colOff>
      <xdr:row>39</xdr:row>
      <xdr:rowOff>38100</xdr:rowOff>
    </xdr:to>
    <xdr:sp macro="" textlink="">
      <xdr:nvSpPr>
        <xdr:cNvPr id="733" name="円/楕円 732"/>
        <xdr:cNvSpPr/>
      </xdr:nvSpPr>
      <xdr:spPr>
        <a:xfrm>
          <a:off x="22110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22877</xdr:rowOff>
    </xdr:from>
    <xdr:ext cx="378565" cy="259045"/>
    <xdr:sp macro="" textlink="">
      <xdr:nvSpPr>
        <xdr:cNvPr id="734" name="投資及び出資金該当値テキスト"/>
        <xdr:cNvSpPr txBox="1"/>
      </xdr:nvSpPr>
      <xdr:spPr>
        <a:xfrm>
          <a:off x="22212300"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9" name="直線コネクタ 76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133939</xdr:rowOff>
    </xdr:from>
    <xdr:to>
      <xdr:col>28</xdr:col>
      <xdr:colOff>314325</xdr:colOff>
      <xdr:row>58</xdr:row>
      <xdr:rowOff>139700</xdr:rowOff>
    </xdr:to>
    <xdr:cxnSp macro="">
      <xdr:nvCxnSpPr>
        <xdr:cNvPr id="778" name="直線コネクタ 777"/>
        <xdr:cNvCxnSpPr/>
      </xdr:nvCxnSpPr>
      <xdr:spPr>
        <a:xfrm>
          <a:off x="18656300" y="1007803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83139</xdr:rowOff>
    </xdr:from>
    <xdr:to>
      <xdr:col>27</xdr:col>
      <xdr:colOff>161925</xdr:colOff>
      <xdr:row>59</xdr:row>
      <xdr:rowOff>13289</xdr:rowOff>
    </xdr:to>
    <xdr:sp macro="" textlink="">
      <xdr:nvSpPr>
        <xdr:cNvPr id="796" name="円/楕円 795"/>
        <xdr:cNvSpPr/>
      </xdr:nvSpPr>
      <xdr:spPr>
        <a:xfrm>
          <a:off x="18605500" y="100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4416</xdr:rowOff>
    </xdr:from>
    <xdr:ext cx="378565" cy="259045"/>
    <xdr:sp macro="" textlink="">
      <xdr:nvSpPr>
        <xdr:cNvPr id="797" name="テキスト ボックス 796"/>
        <xdr:cNvSpPr txBox="1"/>
      </xdr:nvSpPr>
      <xdr:spPr>
        <a:xfrm>
          <a:off x="18467017" y="1011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72517</xdr:rowOff>
    </xdr:from>
    <xdr:to>
      <xdr:col>32</xdr:col>
      <xdr:colOff>187325</xdr:colOff>
      <xdr:row>76</xdr:row>
      <xdr:rowOff>164630</xdr:rowOff>
    </xdr:to>
    <xdr:cxnSp macro="">
      <xdr:nvCxnSpPr>
        <xdr:cNvPr id="827" name="直線コネクタ 826"/>
        <xdr:cNvCxnSpPr/>
      </xdr:nvCxnSpPr>
      <xdr:spPr>
        <a:xfrm flipV="1">
          <a:off x="21323300" y="13102717"/>
          <a:ext cx="838200" cy="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164630</xdr:rowOff>
    </xdr:from>
    <xdr:to>
      <xdr:col>31</xdr:col>
      <xdr:colOff>34925</xdr:colOff>
      <xdr:row>76</xdr:row>
      <xdr:rowOff>170942</xdr:rowOff>
    </xdr:to>
    <xdr:cxnSp macro="">
      <xdr:nvCxnSpPr>
        <xdr:cNvPr id="830" name="直線コネクタ 829"/>
        <xdr:cNvCxnSpPr/>
      </xdr:nvCxnSpPr>
      <xdr:spPr>
        <a:xfrm flipV="1">
          <a:off x="20434300" y="13194830"/>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170942</xdr:rowOff>
    </xdr:from>
    <xdr:to>
      <xdr:col>29</xdr:col>
      <xdr:colOff>517525</xdr:colOff>
      <xdr:row>77</xdr:row>
      <xdr:rowOff>52439</xdr:rowOff>
    </xdr:to>
    <xdr:cxnSp macro="">
      <xdr:nvCxnSpPr>
        <xdr:cNvPr id="833" name="直線コネクタ 832"/>
        <xdr:cNvCxnSpPr/>
      </xdr:nvCxnSpPr>
      <xdr:spPr>
        <a:xfrm flipV="1">
          <a:off x="19545300" y="13201142"/>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52439</xdr:rowOff>
    </xdr:from>
    <xdr:to>
      <xdr:col>28</xdr:col>
      <xdr:colOff>314325</xdr:colOff>
      <xdr:row>77</xdr:row>
      <xdr:rowOff>85040</xdr:rowOff>
    </xdr:to>
    <xdr:cxnSp macro="">
      <xdr:nvCxnSpPr>
        <xdr:cNvPr id="836" name="直線コネクタ 835"/>
        <xdr:cNvCxnSpPr/>
      </xdr:nvCxnSpPr>
      <xdr:spPr>
        <a:xfrm flipV="1">
          <a:off x="18656300" y="13254089"/>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21717</xdr:rowOff>
    </xdr:from>
    <xdr:to>
      <xdr:col>32</xdr:col>
      <xdr:colOff>238125</xdr:colOff>
      <xdr:row>76</xdr:row>
      <xdr:rowOff>123317</xdr:rowOff>
    </xdr:to>
    <xdr:sp macro="" textlink="">
      <xdr:nvSpPr>
        <xdr:cNvPr id="846" name="円/楕円 845"/>
        <xdr:cNvSpPr/>
      </xdr:nvSpPr>
      <xdr:spPr>
        <a:xfrm>
          <a:off x="22110700" y="130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144</xdr:rowOff>
    </xdr:from>
    <xdr:ext cx="534377" cy="259045"/>
    <xdr:sp macro="" textlink="">
      <xdr:nvSpPr>
        <xdr:cNvPr id="847" name="繰出金該当値テキスト"/>
        <xdr:cNvSpPr txBox="1"/>
      </xdr:nvSpPr>
      <xdr:spPr>
        <a:xfrm>
          <a:off x="22212300" y="130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113830</xdr:rowOff>
    </xdr:from>
    <xdr:to>
      <xdr:col>31</xdr:col>
      <xdr:colOff>85725</xdr:colOff>
      <xdr:row>77</xdr:row>
      <xdr:rowOff>43980</xdr:rowOff>
    </xdr:to>
    <xdr:sp macro="" textlink="">
      <xdr:nvSpPr>
        <xdr:cNvPr id="848" name="円/楕円 847"/>
        <xdr:cNvSpPr/>
      </xdr:nvSpPr>
      <xdr:spPr>
        <a:xfrm>
          <a:off x="21272500" y="131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35107</xdr:rowOff>
    </xdr:from>
    <xdr:ext cx="534377" cy="259045"/>
    <xdr:sp macro="" textlink="">
      <xdr:nvSpPr>
        <xdr:cNvPr id="849" name="テキスト ボックス 848"/>
        <xdr:cNvSpPr txBox="1"/>
      </xdr:nvSpPr>
      <xdr:spPr>
        <a:xfrm>
          <a:off x="21056111" y="132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120142</xdr:rowOff>
    </xdr:from>
    <xdr:to>
      <xdr:col>29</xdr:col>
      <xdr:colOff>568325</xdr:colOff>
      <xdr:row>77</xdr:row>
      <xdr:rowOff>50292</xdr:rowOff>
    </xdr:to>
    <xdr:sp macro="" textlink="">
      <xdr:nvSpPr>
        <xdr:cNvPr id="850" name="円/楕円 849"/>
        <xdr:cNvSpPr/>
      </xdr:nvSpPr>
      <xdr:spPr>
        <a:xfrm>
          <a:off x="203835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41419</xdr:rowOff>
    </xdr:from>
    <xdr:ext cx="534377" cy="259045"/>
    <xdr:sp macro="" textlink="">
      <xdr:nvSpPr>
        <xdr:cNvPr id="851" name="テキスト ボックス 850"/>
        <xdr:cNvSpPr txBox="1"/>
      </xdr:nvSpPr>
      <xdr:spPr>
        <a:xfrm>
          <a:off x="20167111" y="132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1639</xdr:rowOff>
    </xdr:from>
    <xdr:to>
      <xdr:col>28</xdr:col>
      <xdr:colOff>365125</xdr:colOff>
      <xdr:row>77</xdr:row>
      <xdr:rowOff>103239</xdr:rowOff>
    </xdr:to>
    <xdr:sp macro="" textlink="">
      <xdr:nvSpPr>
        <xdr:cNvPr id="852" name="円/楕円 851"/>
        <xdr:cNvSpPr/>
      </xdr:nvSpPr>
      <xdr:spPr>
        <a:xfrm>
          <a:off x="19494500" y="132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94366</xdr:rowOff>
    </xdr:from>
    <xdr:ext cx="534377" cy="259045"/>
    <xdr:sp macro="" textlink="">
      <xdr:nvSpPr>
        <xdr:cNvPr id="853" name="テキスト ボックス 852"/>
        <xdr:cNvSpPr txBox="1"/>
      </xdr:nvSpPr>
      <xdr:spPr>
        <a:xfrm>
          <a:off x="19278111" y="132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34240</xdr:rowOff>
    </xdr:from>
    <xdr:to>
      <xdr:col>27</xdr:col>
      <xdr:colOff>161925</xdr:colOff>
      <xdr:row>77</xdr:row>
      <xdr:rowOff>135840</xdr:rowOff>
    </xdr:to>
    <xdr:sp macro="" textlink="">
      <xdr:nvSpPr>
        <xdr:cNvPr id="854" name="円/楕円 853"/>
        <xdr:cNvSpPr/>
      </xdr:nvSpPr>
      <xdr:spPr>
        <a:xfrm>
          <a:off x="18605500" y="132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126967</xdr:rowOff>
    </xdr:from>
    <xdr:ext cx="534377" cy="259045"/>
    <xdr:sp macro="" textlink="">
      <xdr:nvSpPr>
        <xdr:cNvPr id="855" name="テキスト ボックス 854"/>
        <xdr:cNvSpPr txBox="1"/>
      </xdr:nvSpPr>
      <xdr:spPr>
        <a:xfrm>
          <a:off x="18389111" y="133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平成２８年度は、平成２８年熊本地震により激甚な被害を受けたため、避難所の開設に伴う経費や被災家屋の解体に係る災害廃棄物処理委託料などの物件費、災害見舞金などの扶助費、</a:t>
          </a:r>
          <a:endParaRPr kumimoji="1" lang="en-US" altLang="ja-JP" sz="1300">
            <a:latin typeface="ＭＳ Ｐゴシック"/>
          </a:endParaRPr>
        </a:p>
        <a:p>
          <a:r>
            <a:rPr kumimoji="1" lang="ja-JP" altLang="en-US" sz="1300">
              <a:latin typeface="ＭＳ Ｐゴシック"/>
            </a:rPr>
            <a:t>被災農家に対する経営体育成支援事業や、自費解体などに係る</a:t>
          </a:r>
          <a:r>
            <a:rPr kumimoji="1" lang="ja-JP" altLang="en-US" sz="1300">
              <a:solidFill>
                <a:sysClr val="windowText" lastClr="000000"/>
              </a:solidFill>
              <a:latin typeface="ＭＳ Ｐゴシック"/>
            </a:rPr>
            <a:t>補助費等が</a:t>
          </a:r>
          <a:r>
            <a:rPr kumimoji="1" lang="ja-JP" altLang="en-US" sz="1300">
              <a:latin typeface="ＭＳ Ｐゴシック"/>
            </a:rPr>
            <a:t>大幅に増加している。また、災害復旧事業費についても、例年の災害を大幅に上回る事業額となっているため、</a:t>
          </a:r>
          <a:endParaRPr kumimoji="1" lang="en-US" altLang="ja-JP" sz="1300">
            <a:latin typeface="ＭＳ Ｐゴシック"/>
          </a:endParaRPr>
        </a:p>
        <a:p>
          <a:r>
            <a:rPr kumimoji="1" lang="ja-JP" altLang="en-US" sz="1300">
              <a:latin typeface="ＭＳ Ｐゴシック"/>
            </a:rPr>
            <a:t>起債の借入も大幅に増額になるため、今後は起債の償還額が大幅に増加する見込み。起債は補助災害復旧事業債（交付税算入率９５％）、一般単独災害復旧事業債（交付税算入率８５．５％）など</a:t>
          </a:r>
          <a:endParaRPr kumimoji="1" lang="en-US" altLang="ja-JP" sz="1300">
            <a:latin typeface="ＭＳ Ｐゴシック"/>
          </a:endParaRPr>
        </a:p>
        <a:p>
          <a:r>
            <a:rPr kumimoji="1" lang="ja-JP" altLang="en-US" sz="1300">
              <a:latin typeface="ＭＳ Ｐゴシック"/>
            </a:rPr>
            <a:t>交付税算入率が高い起債を活用できているが、事業費自体が多額なため村負担も大きい。今後は、復旧復興に向けての事業に向けて交付税算入率の高い起債の活用と、経常経費の削減に努めて</a:t>
          </a:r>
          <a:endParaRPr kumimoji="1" lang="en-US" altLang="ja-JP" sz="1300">
            <a:latin typeface="ＭＳ Ｐゴシック"/>
          </a:endParaRPr>
        </a:p>
        <a:p>
          <a:r>
            <a:rPr kumimoji="1" lang="ja-JP" altLang="en-US" sz="1300">
              <a:latin typeface="ＭＳ Ｐゴシック"/>
            </a:rPr>
            <a:t>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11,115
11,074
137.32
17,265,460
14,794,261
1,586,185
5,061,633
12,434,176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102144</xdr:rowOff>
    </xdr:from>
    <xdr:to>
      <xdr:col>6</xdr:col>
      <xdr:colOff>510540</xdr:colOff>
      <xdr:row>39</xdr:row>
      <xdr:rowOff>32911</xdr:rowOff>
    </xdr:to>
    <xdr:cxnSp macro="">
      <xdr:nvCxnSpPr>
        <xdr:cNvPr id="58" name="直線コネクタ 57"/>
        <xdr:cNvCxnSpPr/>
      </xdr:nvCxnSpPr>
      <xdr:spPr>
        <a:xfrm flipV="1">
          <a:off x="4633595" y="5417094"/>
          <a:ext cx="1270" cy="130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36738</xdr:rowOff>
    </xdr:from>
    <xdr:ext cx="469744" cy="259045"/>
    <xdr:sp macro="" textlink="">
      <xdr:nvSpPr>
        <xdr:cNvPr id="59" name="議会費最小値テキスト"/>
        <xdr:cNvSpPr txBox="1"/>
      </xdr:nvSpPr>
      <xdr:spPr>
        <a:xfrm>
          <a:off x="4686300" y="67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39</xdr:row>
      <xdr:rowOff>32911</xdr:rowOff>
    </xdr:from>
    <xdr:to>
      <xdr:col>6</xdr:col>
      <xdr:colOff>600075</xdr:colOff>
      <xdr:row>39</xdr:row>
      <xdr:rowOff>32911</xdr:rowOff>
    </xdr:to>
    <xdr:cxnSp macro="">
      <xdr:nvCxnSpPr>
        <xdr:cNvPr id="60" name="直線コネクタ 59"/>
        <xdr:cNvCxnSpPr/>
      </xdr:nvCxnSpPr>
      <xdr:spPr>
        <a:xfrm>
          <a:off x="4546600" y="671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48821</xdr:rowOff>
    </xdr:from>
    <xdr:ext cx="469744" cy="259045"/>
    <xdr:sp macro="" textlink="">
      <xdr:nvSpPr>
        <xdr:cNvPr id="61" name="議会費最大値テキスト"/>
        <xdr:cNvSpPr txBox="1"/>
      </xdr:nvSpPr>
      <xdr:spPr>
        <a:xfrm>
          <a:off x="4686300" y="519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31</xdr:row>
      <xdr:rowOff>102144</xdr:rowOff>
    </xdr:from>
    <xdr:to>
      <xdr:col>6</xdr:col>
      <xdr:colOff>600075</xdr:colOff>
      <xdr:row>31</xdr:row>
      <xdr:rowOff>102144</xdr:rowOff>
    </xdr:to>
    <xdr:cxnSp macro="">
      <xdr:nvCxnSpPr>
        <xdr:cNvPr id="62" name="直線コネクタ 61"/>
        <xdr:cNvCxnSpPr/>
      </xdr:nvCxnSpPr>
      <xdr:spPr>
        <a:xfrm>
          <a:off x="4546600" y="541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23440</xdr:rowOff>
    </xdr:from>
    <xdr:to>
      <xdr:col>6</xdr:col>
      <xdr:colOff>511175</xdr:colOff>
      <xdr:row>32</xdr:row>
      <xdr:rowOff>89081</xdr:rowOff>
    </xdr:to>
    <xdr:cxnSp macro="">
      <xdr:nvCxnSpPr>
        <xdr:cNvPr id="63" name="直線コネクタ 62"/>
        <xdr:cNvCxnSpPr/>
      </xdr:nvCxnSpPr>
      <xdr:spPr>
        <a:xfrm>
          <a:off x="3797300" y="5509840"/>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27812</xdr:rowOff>
    </xdr:from>
    <xdr:ext cx="469744" cy="259045"/>
    <xdr:sp macro="" textlink="">
      <xdr:nvSpPr>
        <xdr:cNvPr id="64" name="議会費平均値テキスト"/>
        <xdr:cNvSpPr txBox="1"/>
      </xdr:nvSpPr>
      <xdr:spPr>
        <a:xfrm>
          <a:off x="4686300" y="602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49385</xdr:rowOff>
    </xdr:from>
    <xdr:to>
      <xdr:col>6</xdr:col>
      <xdr:colOff>561975</xdr:colOff>
      <xdr:row>35</xdr:row>
      <xdr:rowOff>150985</xdr:rowOff>
    </xdr:to>
    <xdr:sp macro="" textlink="">
      <xdr:nvSpPr>
        <xdr:cNvPr id="65" name="フローチャート : 判断 64"/>
        <xdr:cNvSpPr/>
      </xdr:nvSpPr>
      <xdr:spPr>
        <a:xfrm>
          <a:off x="4584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23440</xdr:rowOff>
    </xdr:from>
    <xdr:to>
      <xdr:col>5</xdr:col>
      <xdr:colOff>358775</xdr:colOff>
      <xdr:row>33</xdr:row>
      <xdr:rowOff>55118</xdr:rowOff>
    </xdr:to>
    <xdr:cxnSp macro="">
      <xdr:nvCxnSpPr>
        <xdr:cNvPr id="66" name="直線コネクタ 65"/>
        <xdr:cNvCxnSpPr/>
      </xdr:nvCxnSpPr>
      <xdr:spPr>
        <a:xfrm flipV="1">
          <a:off x="2908300" y="5509840"/>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51018</xdr:rowOff>
    </xdr:from>
    <xdr:to>
      <xdr:col>5</xdr:col>
      <xdr:colOff>409575</xdr:colOff>
      <xdr:row>34</xdr:row>
      <xdr:rowOff>152618</xdr:rowOff>
    </xdr:to>
    <xdr:sp macro="" textlink="">
      <xdr:nvSpPr>
        <xdr:cNvPr id="67" name="フローチャート : 判断 66"/>
        <xdr:cNvSpPr/>
      </xdr:nvSpPr>
      <xdr:spPr>
        <a:xfrm>
          <a:off x="3746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143745</xdr:rowOff>
    </xdr:from>
    <xdr:ext cx="469744" cy="259045"/>
    <xdr:sp macro="" textlink="">
      <xdr:nvSpPr>
        <xdr:cNvPr id="68" name="テキスト ボックス 67"/>
        <xdr:cNvSpPr txBox="1"/>
      </xdr:nvSpPr>
      <xdr:spPr>
        <a:xfrm>
          <a:off x="3562427"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55118</xdr:rowOff>
    </xdr:from>
    <xdr:to>
      <xdr:col>4</xdr:col>
      <xdr:colOff>155575</xdr:colOff>
      <xdr:row>33</xdr:row>
      <xdr:rowOff>83203</xdr:rowOff>
    </xdr:to>
    <xdr:cxnSp macro="">
      <xdr:nvCxnSpPr>
        <xdr:cNvPr id="69" name="直線コネクタ 68"/>
        <xdr:cNvCxnSpPr/>
      </xdr:nvCxnSpPr>
      <xdr:spPr>
        <a:xfrm flipV="1">
          <a:off x="2019300" y="571296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52977</xdr:rowOff>
    </xdr:from>
    <xdr:to>
      <xdr:col>4</xdr:col>
      <xdr:colOff>206375</xdr:colOff>
      <xdr:row>34</xdr:row>
      <xdr:rowOff>154577</xdr:rowOff>
    </xdr:to>
    <xdr:sp macro="" textlink="">
      <xdr:nvSpPr>
        <xdr:cNvPr id="70" name="フローチャート : 判断 69"/>
        <xdr:cNvSpPr/>
      </xdr:nvSpPr>
      <xdr:spPr>
        <a:xfrm>
          <a:off x="2857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145704</xdr:rowOff>
    </xdr:from>
    <xdr:ext cx="469744" cy="259045"/>
    <xdr:sp macro="" textlink="">
      <xdr:nvSpPr>
        <xdr:cNvPr id="71" name="テキスト ボックス 70"/>
        <xdr:cNvSpPr txBox="1"/>
      </xdr:nvSpPr>
      <xdr:spPr>
        <a:xfrm>
          <a:off x="2673427"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60670</xdr:rowOff>
    </xdr:from>
    <xdr:to>
      <xdr:col>2</xdr:col>
      <xdr:colOff>638175</xdr:colOff>
      <xdr:row>33</xdr:row>
      <xdr:rowOff>83203</xdr:rowOff>
    </xdr:to>
    <xdr:cxnSp macro="">
      <xdr:nvCxnSpPr>
        <xdr:cNvPr id="72" name="直線コネクタ 71"/>
        <xdr:cNvCxnSpPr/>
      </xdr:nvCxnSpPr>
      <xdr:spPr>
        <a:xfrm>
          <a:off x="1130300" y="5204170"/>
          <a:ext cx="889000" cy="5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86287</xdr:rowOff>
    </xdr:from>
    <xdr:to>
      <xdr:col>3</xdr:col>
      <xdr:colOff>3175</xdr:colOff>
      <xdr:row>35</xdr:row>
      <xdr:rowOff>16437</xdr:rowOff>
    </xdr:to>
    <xdr:sp macro="" textlink="">
      <xdr:nvSpPr>
        <xdr:cNvPr id="73" name="フローチャート : 判断 72"/>
        <xdr:cNvSpPr/>
      </xdr:nvSpPr>
      <xdr:spPr>
        <a:xfrm>
          <a:off x="1968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7564</xdr:rowOff>
    </xdr:from>
    <xdr:ext cx="469744" cy="259045"/>
    <xdr:sp macro="" textlink="">
      <xdr:nvSpPr>
        <xdr:cNvPr id="74" name="テキスト ボックス 73"/>
        <xdr:cNvSpPr txBox="1"/>
      </xdr:nvSpPr>
      <xdr:spPr>
        <a:xfrm>
          <a:off x="1784427"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31097</xdr:rowOff>
    </xdr:from>
    <xdr:to>
      <xdr:col>1</xdr:col>
      <xdr:colOff>485775</xdr:colOff>
      <xdr:row>34</xdr:row>
      <xdr:rowOff>132697</xdr:rowOff>
    </xdr:to>
    <xdr:sp macro="" textlink="">
      <xdr:nvSpPr>
        <xdr:cNvPr id="75" name="フローチャート : 判断 74"/>
        <xdr:cNvSpPr/>
      </xdr:nvSpPr>
      <xdr:spPr>
        <a:xfrm>
          <a:off x="1079500" y="586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123824</xdr:rowOff>
    </xdr:from>
    <xdr:ext cx="469744" cy="259045"/>
    <xdr:sp macro="" textlink="">
      <xdr:nvSpPr>
        <xdr:cNvPr id="76" name="テキスト ボックス 75"/>
        <xdr:cNvSpPr txBox="1"/>
      </xdr:nvSpPr>
      <xdr:spPr>
        <a:xfrm>
          <a:off x="895427" y="59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38281</xdr:rowOff>
    </xdr:from>
    <xdr:to>
      <xdr:col>6</xdr:col>
      <xdr:colOff>561975</xdr:colOff>
      <xdr:row>32</xdr:row>
      <xdr:rowOff>139881</xdr:rowOff>
    </xdr:to>
    <xdr:sp macro="" textlink="">
      <xdr:nvSpPr>
        <xdr:cNvPr id="82" name="円/楕円 81"/>
        <xdr:cNvSpPr/>
      </xdr:nvSpPr>
      <xdr:spPr>
        <a:xfrm>
          <a:off x="45847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61158</xdr:rowOff>
    </xdr:from>
    <xdr:ext cx="469744" cy="259045"/>
    <xdr:sp macro="" textlink="">
      <xdr:nvSpPr>
        <xdr:cNvPr id="83" name="議会費該当値テキスト"/>
        <xdr:cNvSpPr txBox="1"/>
      </xdr:nvSpPr>
      <xdr:spPr>
        <a:xfrm>
          <a:off x="4686300" y="537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144090</xdr:rowOff>
    </xdr:from>
    <xdr:to>
      <xdr:col>5</xdr:col>
      <xdr:colOff>409575</xdr:colOff>
      <xdr:row>32</xdr:row>
      <xdr:rowOff>74240</xdr:rowOff>
    </xdr:to>
    <xdr:sp macro="" textlink="">
      <xdr:nvSpPr>
        <xdr:cNvPr id="84" name="円/楕円 83"/>
        <xdr:cNvSpPr/>
      </xdr:nvSpPr>
      <xdr:spPr>
        <a:xfrm>
          <a:off x="3746500" y="54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90767</xdr:rowOff>
    </xdr:from>
    <xdr:ext cx="469744" cy="259045"/>
    <xdr:sp macro="" textlink="">
      <xdr:nvSpPr>
        <xdr:cNvPr id="85" name="テキスト ボックス 84"/>
        <xdr:cNvSpPr txBox="1"/>
      </xdr:nvSpPr>
      <xdr:spPr>
        <a:xfrm>
          <a:off x="3562427" y="523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4318</xdr:rowOff>
    </xdr:from>
    <xdr:to>
      <xdr:col>4</xdr:col>
      <xdr:colOff>206375</xdr:colOff>
      <xdr:row>33</xdr:row>
      <xdr:rowOff>105918</xdr:rowOff>
    </xdr:to>
    <xdr:sp macro="" textlink="">
      <xdr:nvSpPr>
        <xdr:cNvPr id="86" name="円/楕円 85"/>
        <xdr:cNvSpPr/>
      </xdr:nvSpPr>
      <xdr:spPr>
        <a:xfrm>
          <a:off x="2857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122445</xdr:rowOff>
    </xdr:from>
    <xdr:ext cx="469744" cy="259045"/>
    <xdr:sp macro="" textlink="">
      <xdr:nvSpPr>
        <xdr:cNvPr id="87" name="テキスト ボックス 86"/>
        <xdr:cNvSpPr txBox="1"/>
      </xdr:nvSpPr>
      <xdr:spPr>
        <a:xfrm>
          <a:off x="2673427"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32403</xdr:rowOff>
    </xdr:from>
    <xdr:to>
      <xdr:col>3</xdr:col>
      <xdr:colOff>3175</xdr:colOff>
      <xdr:row>33</xdr:row>
      <xdr:rowOff>134003</xdr:rowOff>
    </xdr:to>
    <xdr:sp macro="" textlink="">
      <xdr:nvSpPr>
        <xdr:cNvPr id="88" name="円/楕円 87"/>
        <xdr:cNvSpPr/>
      </xdr:nvSpPr>
      <xdr:spPr>
        <a:xfrm>
          <a:off x="1968500" y="5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150530</xdr:rowOff>
    </xdr:from>
    <xdr:ext cx="469744" cy="259045"/>
    <xdr:sp macro="" textlink="">
      <xdr:nvSpPr>
        <xdr:cNvPr id="89" name="テキスト ボックス 88"/>
        <xdr:cNvSpPr txBox="1"/>
      </xdr:nvSpPr>
      <xdr:spPr>
        <a:xfrm>
          <a:off x="1784427" y="546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9870</xdr:rowOff>
    </xdr:from>
    <xdr:to>
      <xdr:col>1</xdr:col>
      <xdr:colOff>485775</xdr:colOff>
      <xdr:row>30</xdr:row>
      <xdr:rowOff>111470</xdr:rowOff>
    </xdr:to>
    <xdr:sp macro="" textlink="">
      <xdr:nvSpPr>
        <xdr:cNvPr id="90" name="円/楕円 89"/>
        <xdr:cNvSpPr/>
      </xdr:nvSpPr>
      <xdr:spPr>
        <a:xfrm>
          <a:off x="1079500" y="51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127997</xdr:rowOff>
    </xdr:from>
    <xdr:ext cx="469744" cy="259045"/>
    <xdr:sp macro="" textlink="">
      <xdr:nvSpPr>
        <xdr:cNvPr id="91" name="テキスト ボックス 90"/>
        <xdr:cNvSpPr txBox="1"/>
      </xdr:nvSpPr>
      <xdr:spPr>
        <a:xfrm>
          <a:off x="895427" y="49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5" name="直線コネクタ 114"/>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6"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7" name="直線コネクタ 116"/>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8"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9" name="直線コネクタ 118"/>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51992</xdr:rowOff>
    </xdr:from>
    <xdr:to>
      <xdr:col>6</xdr:col>
      <xdr:colOff>511175</xdr:colOff>
      <xdr:row>57</xdr:row>
      <xdr:rowOff>78428</xdr:rowOff>
    </xdr:to>
    <xdr:cxnSp macro="">
      <xdr:nvCxnSpPr>
        <xdr:cNvPr id="120" name="直線コネクタ 119"/>
        <xdr:cNvCxnSpPr/>
      </xdr:nvCxnSpPr>
      <xdr:spPr>
        <a:xfrm flipV="1">
          <a:off x="3797300" y="9653192"/>
          <a:ext cx="838200" cy="1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21"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2" name="フローチャート : 判断 121"/>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78428</xdr:rowOff>
    </xdr:from>
    <xdr:to>
      <xdr:col>5</xdr:col>
      <xdr:colOff>358775</xdr:colOff>
      <xdr:row>57</xdr:row>
      <xdr:rowOff>154873</xdr:rowOff>
    </xdr:to>
    <xdr:cxnSp macro="">
      <xdr:nvCxnSpPr>
        <xdr:cNvPr id="123" name="直線コネクタ 122"/>
        <xdr:cNvCxnSpPr/>
      </xdr:nvCxnSpPr>
      <xdr:spPr>
        <a:xfrm flipV="1">
          <a:off x="2908300" y="9851078"/>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4" name="フローチャート : 判断 123"/>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5" name="テキスト ボックス 124"/>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154873</xdr:rowOff>
    </xdr:from>
    <xdr:to>
      <xdr:col>4</xdr:col>
      <xdr:colOff>155575</xdr:colOff>
      <xdr:row>57</xdr:row>
      <xdr:rowOff>171392</xdr:rowOff>
    </xdr:to>
    <xdr:cxnSp macro="">
      <xdr:nvCxnSpPr>
        <xdr:cNvPr id="126" name="直線コネクタ 125"/>
        <xdr:cNvCxnSpPr/>
      </xdr:nvCxnSpPr>
      <xdr:spPr>
        <a:xfrm flipV="1">
          <a:off x="2019300" y="9927523"/>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7" name="フローチャート : 判断 126"/>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8" name="テキスト ボックス 127"/>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171392</xdr:rowOff>
    </xdr:from>
    <xdr:to>
      <xdr:col>2</xdr:col>
      <xdr:colOff>638175</xdr:colOff>
      <xdr:row>58</xdr:row>
      <xdr:rowOff>12861</xdr:rowOff>
    </xdr:to>
    <xdr:cxnSp macro="">
      <xdr:nvCxnSpPr>
        <xdr:cNvPr id="129" name="直線コネクタ 128"/>
        <xdr:cNvCxnSpPr/>
      </xdr:nvCxnSpPr>
      <xdr:spPr>
        <a:xfrm flipV="1">
          <a:off x="1130300" y="9944042"/>
          <a:ext cx="8890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30" name="フローチャート : 判断 129"/>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31" name="テキスト ボックス 130"/>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2" name="フローチャート : 判断 131"/>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62616</xdr:rowOff>
    </xdr:from>
    <xdr:ext cx="599010" cy="259045"/>
    <xdr:sp macro="" textlink="">
      <xdr:nvSpPr>
        <xdr:cNvPr id="133" name="テキスト ボックス 132"/>
        <xdr:cNvSpPr txBox="1"/>
      </xdr:nvSpPr>
      <xdr:spPr>
        <a:xfrm>
          <a:off x="830794" y="1000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1192</xdr:rowOff>
    </xdr:from>
    <xdr:to>
      <xdr:col>6</xdr:col>
      <xdr:colOff>561975</xdr:colOff>
      <xdr:row>56</xdr:row>
      <xdr:rowOff>102792</xdr:rowOff>
    </xdr:to>
    <xdr:sp macro="" textlink="">
      <xdr:nvSpPr>
        <xdr:cNvPr id="139" name="円/楕円 138"/>
        <xdr:cNvSpPr/>
      </xdr:nvSpPr>
      <xdr:spPr>
        <a:xfrm>
          <a:off x="4584700" y="96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24069</xdr:rowOff>
    </xdr:from>
    <xdr:ext cx="599010" cy="259045"/>
    <xdr:sp macro="" textlink="">
      <xdr:nvSpPr>
        <xdr:cNvPr id="140" name="総務費該当値テキスト"/>
        <xdr:cNvSpPr txBox="1"/>
      </xdr:nvSpPr>
      <xdr:spPr>
        <a:xfrm>
          <a:off x="4686300" y="945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27628</xdr:rowOff>
    </xdr:from>
    <xdr:to>
      <xdr:col>5</xdr:col>
      <xdr:colOff>409575</xdr:colOff>
      <xdr:row>57</xdr:row>
      <xdr:rowOff>129228</xdr:rowOff>
    </xdr:to>
    <xdr:sp macro="" textlink="">
      <xdr:nvSpPr>
        <xdr:cNvPr id="141" name="円/楕円 140"/>
        <xdr:cNvSpPr/>
      </xdr:nvSpPr>
      <xdr:spPr>
        <a:xfrm>
          <a:off x="3746500" y="98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145755</xdr:rowOff>
    </xdr:from>
    <xdr:ext cx="599010" cy="259045"/>
    <xdr:sp macro="" textlink="">
      <xdr:nvSpPr>
        <xdr:cNvPr id="142" name="テキスト ボックス 141"/>
        <xdr:cNvSpPr txBox="1"/>
      </xdr:nvSpPr>
      <xdr:spPr>
        <a:xfrm>
          <a:off x="3497794" y="95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104073</xdr:rowOff>
    </xdr:from>
    <xdr:to>
      <xdr:col>4</xdr:col>
      <xdr:colOff>206375</xdr:colOff>
      <xdr:row>58</xdr:row>
      <xdr:rowOff>34223</xdr:rowOff>
    </xdr:to>
    <xdr:sp macro="" textlink="">
      <xdr:nvSpPr>
        <xdr:cNvPr id="143" name="円/楕円 142"/>
        <xdr:cNvSpPr/>
      </xdr:nvSpPr>
      <xdr:spPr>
        <a:xfrm>
          <a:off x="2857500" y="98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50750</xdr:rowOff>
    </xdr:from>
    <xdr:ext cx="599010" cy="259045"/>
    <xdr:sp macro="" textlink="">
      <xdr:nvSpPr>
        <xdr:cNvPr id="144" name="テキスト ボックス 143"/>
        <xdr:cNvSpPr txBox="1"/>
      </xdr:nvSpPr>
      <xdr:spPr>
        <a:xfrm>
          <a:off x="2608794" y="965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120592</xdr:rowOff>
    </xdr:from>
    <xdr:to>
      <xdr:col>3</xdr:col>
      <xdr:colOff>3175</xdr:colOff>
      <xdr:row>58</xdr:row>
      <xdr:rowOff>50742</xdr:rowOff>
    </xdr:to>
    <xdr:sp macro="" textlink="">
      <xdr:nvSpPr>
        <xdr:cNvPr id="145" name="円/楕円 144"/>
        <xdr:cNvSpPr/>
      </xdr:nvSpPr>
      <xdr:spPr>
        <a:xfrm>
          <a:off x="1968500" y="98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41869</xdr:rowOff>
    </xdr:from>
    <xdr:ext cx="599010" cy="259045"/>
    <xdr:sp macro="" textlink="">
      <xdr:nvSpPr>
        <xdr:cNvPr id="146" name="テキスト ボックス 145"/>
        <xdr:cNvSpPr txBox="1"/>
      </xdr:nvSpPr>
      <xdr:spPr>
        <a:xfrm>
          <a:off x="1719794" y="998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133511</xdr:rowOff>
    </xdr:from>
    <xdr:to>
      <xdr:col>1</xdr:col>
      <xdr:colOff>485775</xdr:colOff>
      <xdr:row>58</xdr:row>
      <xdr:rowOff>63661</xdr:rowOff>
    </xdr:to>
    <xdr:sp macro="" textlink="">
      <xdr:nvSpPr>
        <xdr:cNvPr id="147" name="円/楕円 146"/>
        <xdr:cNvSpPr/>
      </xdr:nvSpPr>
      <xdr:spPr>
        <a:xfrm>
          <a:off x="1079500" y="99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80188</xdr:rowOff>
    </xdr:from>
    <xdr:ext cx="599010" cy="259045"/>
    <xdr:sp macro="" textlink="">
      <xdr:nvSpPr>
        <xdr:cNvPr id="148" name="テキスト ボックス 147"/>
        <xdr:cNvSpPr txBox="1"/>
      </xdr:nvSpPr>
      <xdr:spPr>
        <a:xfrm>
          <a:off x="830794" y="968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3" name="直線コネクタ 172"/>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4"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5" name="直線コネクタ 174"/>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6"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7" name="直線コネクタ 176"/>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116162</xdr:rowOff>
    </xdr:from>
    <xdr:to>
      <xdr:col>6</xdr:col>
      <xdr:colOff>511175</xdr:colOff>
      <xdr:row>78</xdr:row>
      <xdr:rowOff>7432</xdr:rowOff>
    </xdr:to>
    <xdr:cxnSp macro="">
      <xdr:nvCxnSpPr>
        <xdr:cNvPr id="178" name="直線コネクタ 177"/>
        <xdr:cNvCxnSpPr/>
      </xdr:nvCxnSpPr>
      <xdr:spPr>
        <a:xfrm flipV="1">
          <a:off x="3797300" y="12289112"/>
          <a:ext cx="838200" cy="109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9"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80" name="フローチャート : 判断 179"/>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5207</xdr:rowOff>
    </xdr:from>
    <xdr:to>
      <xdr:col>5</xdr:col>
      <xdr:colOff>358775</xdr:colOff>
      <xdr:row>78</xdr:row>
      <xdr:rowOff>7432</xdr:rowOff>
    </xdr:to>
    <xdr:cxnSp macro="">
      <xdr:nvCxnSpPr>
        <xdr:cNvPr id="181" name="直線コネクタ 180"/>
        <xdr:cNvCxnSpPr/>
      </xdr:nvCxnSpPr>
      <xdr:spPr>
        <a:xfrm>
          <a:off x="2908300" y="13206857"/>
          <a:ext cx="889000" cy="1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2" name="フローチャート : 判断 181"/>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3" name="テキスト ボックス 182"/>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5207</xdr:rowOff>
    </xdr:from>
    <xdr:to>
      <xdr:col>4</xdr:col>
      <xdr:colOff>155575</xdr:colOff>
      <xdr:row>78</xdr:row>
      <xdr:rowOff>55904</xdr:rowOff>
    </xdr:to>
    <xdr:cxnSp macro="">
      <xdr:nvCxnSpPr>
        <xdr:cNvPr id="184" name="直線コネクタ 183"/>
        <xdr:cNvCxnSpPr/>
      </xdr:nvCxnSpPr>
      <xdr:spPr>
        <a:xfrm flipV="1">
          <a:off x="2019300" y="13206857"/>
          <a:ext cx="889000" cy="2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5" name="フローチャート : 判断 184"/>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6" name="テキスト ボックス 185"/>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55904</xdr:rowOff>
    </xdr:from>
    <xdr:to>
      <xdr:col>2</xdr:col>
      <xdr:colOff>638175</xdr:colOff>
      <xdr:row>78</xdr:row>
      <xdr:rowOff>95199</xdr:rowOff>
    </xdr:to>
    <xdr:cxnSp macro="">
      <xdr:nvCxnSpPr>
        <xdr:cNvPr id="187" name="直線コネクタ 186"/>
        <xdr:cNvCxnSpPr/>
      </xdr:nvCxnSpPr>
      <xdr:spPr>
        <a:xfrm flipV="1">
          <a:off x="1130300" y="13429004"/>
          <a:ext cx="8890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8" name="フローチャート : 判断 187"/>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9" name="テキスト ボックス 188"/>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90" name="フローチャート : 判断 189"/>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91" name="テキスト ボックス 190"/>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65362</xdr:rowOff>
    </xdr:from>
    <xdr:to>
      <xdr:col>6</xdr:col>
      <xdr:colOff>561975</xdr:colOff>
      <xdr:row>71</xdr:row>
      <xdr:rowOff>166962</xdr:rowOff>
    </xdr:to>
    <xdr:sp macro="" textlink="">
      <xdr:nvSpPr>
        <xdr:cNvPr id="197" name="円/楕円 196"/>
        <xdr:cNvSpPr/>
      </xdr:nvSpPr>
      <xdr:spPr>
        <a:xfrm>
          <a:off x="4584700" y="122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18389</xdr:rowOff>
    </xdr:from>
    <xdr:ext cx="599010" cy="259045"/>
    <xdr:sp macro="" textlink="">
      <xdr:nvSpPr>
        <xdr:cNvPr id="198" name="民生費該当値テキスト"/>
        <xdr:cNvSpPr txBox="1"/>
      </xdr:nvSpPr>
      <xdr:spPr>
        <a:xfrm>
          <a:off x="4686300" y="1219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128082</xdr:rowOff>
    </xdr:from>
    <xdr:to>
      <xdr:col>5</xdr:col>
      <xdr:colOff>409575</xdr:colOff>
      <xdr:row>78</xdr:row>
      <xdr:rowOff>58232</xdr:rowOff>
    </xdr:to>
    <xdr:sp macro="" textlink="">
      <xdr:nvSpPr>
        <xdr:cNvPr id="199" name="円/楕円 198"/>
        <xdr:cNvSpPr/>
      </xdr:nvSpPr>
      <xdr:spPr>
        <a:xfrm>
          <a:off x="3746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74759</xdr:rowOff>
    </xdr:from>
    <xdr:ext cx="599010" cy="259045"/>
    <xdr:sp macro="" textlink="">
      <xdr:nvSpPr>
        <xdr:cNvPr id="200" name="テキスト ボックス 199"/>
        <xdr:cNvSpPr txBox="1"/>
      </xdr:nvSpPr>
      <xdr:spPr>
        <a:xfrm>
          <a:off x="3497794" y="131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125857</xdr:rowOff>
    </xdr:from>
    <xdr:to>
      <xdr:col>4</xdr:col>
      <xdr:colOff>206375</xdr:colOff>
      <xdr:row>77</xdr:row>
      <xdr:rowOff>56007</xdr:rowOff>
    </xdr:to>
    <xdr:sp macro="" textlink="">
      <xdr:nvSpPr>
        <xdr:cNvPr id="201" name="円/楕円 200"/>
        <xdr:cNvSpPr/>
      </xdr:nvSpPr>
      <xdr:spPr>
        <a:xfrm>
          <a:off x="2857500" y="131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72534</xdr:rowOff>
    </xdr:from>
    <xdr:ext cx="599010" cy="259045"/>
    <xdr:sp macro="" textlink="">
      <xdr:nvSpPr>
        <xdr:cNvPr id="202" name="テキスト ボックス 201"/>
        <xdr:cNvSpPr txBox="1"/>
      </xdr:nvSpPr>
      <xdr:spPr>
        <a:xfrm>
          <a:off x="2608794" y="129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5104</xdr:rowOff>
    </xdr:from>
    <xdr:to>
      <xdr:col>3</xdr:col>
      <xdr:colOff>3175</xdr:colOff>
      <xdr:row>78</xdr:row>
      <xdr:rowOff>106704</xdr:rowOff>
    </xdr:to>
    <xdr:sp macro="" textlink="">
      <xdr:nvSpPr>
        <xdr:cNvPr id="203" name="円/楕円 202"/>
        <xdr:cNvSpPr/>
      </xdr:nvSpPr>
      <xdr:spPr>
        <a:xfrm>
          <a:off x="1968500" y="133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97831</xdr:rowOff>
    </xdr:from>
    <xdr:ext cx="599010" cy="259045"/>
    <xdr:sp macro="" textlink="">
      <xdr:nvSpPr>
        <xdr:cNvPr id="204" name="テキスト ボックス 203"/>
        <xdr:cNvSpPr txBox="1"/>
      </xdr:nvSpPr>
      <xdr:spPr>
        <a:xfrm>
          <a:off x="1719794" y="1347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44399</xdr:rowOff>
    </xdr:from>
    <xdr:to>
      <xdr:col>1</xdr:col>
      <xdr:colOff>485775</xdr:colOff>
      <xdr:row>78</xdr:row>
      <xdr:rowOff>145999</xdr:rowOff>
    </xdr:to>
    <xdr:sp macro="" textlink="">
      <xdr:nvSpPr>
        <xdr:cNvPr id="205" name="円/楕円 204"/>
        <xdr:cNvSpPr/>
      </xdr:nvSpPr>
      <xdr:spPr>
        <a:xfrm>
          <a:off x="10795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137126</xdr:rowOff>
    </xdr:from>
    <xdr:ext cx="599010" cy="259045"/>
    <xdr:sp macro="" textlink="">
      <xdr:nvSpPr>
        <xdr:cNvPr id="206" name="テキスト ボックス 205"/>
        <xdr:cNvSpPr txBox="1"/>
      </xdr:nvSpPr>
      <xdr:spPr>
        <a:xfrm>
          <a:off x="830794" y="135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2" name="直線コネクタ 231"/>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3"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4" name="直線コネクタ 233"/>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5"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6" name="直線コネクタ 235"/>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34979</xdr:rowOff>
    </xdr:from>
    <xdr:to>
      <xdr:col>6</xdr:col>
      <xdr:colOff>511175</xdr:colOff>
      <xdr:row>96</xdr:row>
      <xdr:rowOff>79567</xdr:rowOff>
    </xdr:to>
    <xdr:cxnSp macro="">
      <xdr:nvCxnSpPr>
        <xdr:cNvPr id="237" name="直線コネクタ 236"/>
        <xdr:cNvCxnSpPr/>
      </xdr:nvCxnSpPr>
      <xdr:spPr>
        <a:xfrm flipV="1">
          <a:off x="3797300" y="15636929"/>
          <a:ext cx="838200" cy="90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8"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9" name="フローチャート : 判断 238"/>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79567</xdr:rowOff>
    </xdr:from>
    <xdr:to>
      <xdr:col>5</xdr:col>
      <xdr:colOff>358775</xdr:colOff>
      <xdr:row>96</xdr:row>
      <xdr:rowOff>79773</xdr:rowOff>
    </xdr:to>
    <xdr:cxnSp macro="">
      <xdr:nvCxnSpPr>
        <xdr:cNvPr id="240" name="直線コネクタ 239"/>
        <xdr:cNvCxnSpPr/>
      </xdr:nvCxnSpPr>
      <xdr:spPr>
        <a:xfrm flipV="1">
          <a:off x="2908300" y="1653876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41" name="フローチャート : 判断 240"/>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2" name="テキスト ボックス 241"/>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79773</xdr:rowOff>
    </xdr:from>
    <xdr:to>
      <xdr:col>4</xdr:col>
      <xdr:colOff>155575</xdr:colOff>
      <xdr:row>96</xdr:row>
      <xdr:rowOff>94089</xdr:rowOff>
    </xdr:to>
    <xdr:cxnSp macro="">
      <xdr:nvCxnSpPr>
        <xdr:cNvPr id="243" name="直線コネクタ 242"/>
        <xdr:cNvCxnSpPr/>
      </xdr:nvCxnSpPr>
      <xdr:spPr>
        <a:xfrm flipV="1">
          <a:off x="2019300" y="16538973"/>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4" name="フローチャート : 判断 243"/>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5" name="テキスト ボックス 244"/>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76019</xdr:rowOff>
    </xdr:from>
    <xdr:to>
      <xdr:col>2</xdr:col>
      <xdr:colOff>638175</xdr:colOff>
      <xdr:row>96</xdr:row>
      <xdr:rowOff>94089</xdr:rowOff>
    </xdr:to>
    <xdr:cxnSp macro="">
      <xdr:nvCxnSpPr>
        <xdr:cNvPr id="246" name="直線コネクタ 245"/>
        <xdr:cNvCxnSpPr/>
      </xdr:nvCxnSpPr>
      <xdr:spPr>
        <a:xfrm>
          <a:off x="1130300" y="16535219"/>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7" name="フローチャート : 判断 246"/>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8" name="テキスト ボックス 247"/>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9" name="フローチャート : 判断 248"/>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50" name="テキスト ボックス 249"/>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155629</xdr:rowOff>
    </xdr:from>
    <xdr:to>
      <xdr:col>6</xdr:col>
      <xdr:colOff>561975</xdr:colOff>
      <xdr:row>91</xdr:row>
      <xdr:rowOff>85779</xdr:rowOff>
    </xdr:to>
    <xdr:sp macro="" textlink="">
      <xdr:nvSpPr>
        <xdr:cNvPr id="256" name="円/楕円 255"/>
        <xdr:cNvSpPr/>
      </xdr:nvSpPr>
      <xdr:spPr>
        <a:xfrm>
          <a:off x="4584700" y="155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108656</xdr:rowOff>
    </xdr:from>
    <xdr:ext cx="599010" cy="259045"/>
    <xdr:sp macro="" textlink="">
      <xdr:nvSpPr>
        <xdr:cNvPr id="257" name="衛生費該当値テキスト"/>
        <xdr:cNvSpPr txBox="1"/>
      </xdr:nvSpPr>
      <xdr:spPr>
        <a:xfrm>
          <a:off x="4686300" y="1553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28767</xdr:rowOff>
    </xdr:from>
    <xdr:to>
      <xdr:col>5</xdr:col>
      <xdr:colOff>409575</xdr:colOff>
      <xdr:row>96</xdr:row>
      <xdr:rowOff>130367</xdr:rowOff>
    </xdr:to>
    <xdr:sp macro="" textlink="">
      <xdr:nvSpPr>
        <xdr:cNvPr id="258" name="円/楕円 257"/>
        <xdr:cNvSpPr/>
      </xdr:nvSpPr>
      <xdr:spPr>
        <a:xfrm>
          <a:off x="3746500" y="164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121494</xdr:rowOff>
    </xdr:from>
    <xdr:ext cx="534377" cy="259045"/>
    <xdr:sp macro="" textlink="">
      <xdr:nvSpPr>
        <xdr:cNvPr id="259" name="テキスト ボックス 258"/>
        <xdr:cNvSpPr txBox="1"/>
      </xdr:nvSpPr>
      <xdr:spPr>
        <a:xfrm>
          <a:off x="3530111" y="165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28973</xdr:rowOff>
    </xdr:from>
    <xdr:to>
      <xdr:col>4</xdr:col>
      <xdr:colOff>206375</xdr:colOff>
      <xdr:row>96</xdr:row>
      <xdr:rowOff>130573</xdr:rowOff>
    </xdr:to>
    <xdr:sp macro="" textlink="">
      <xdr:nvSpPr>
        <xdr:cNvPr id="260" name="円/楕円 259"/>
        <xdr:cNvSpPr/>
      </xdr:nvSpPr>
      <xdr:spPr>
        <a:xfrm>
          <a:off x="2857500" y="164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121700</xdr:rowOff>
    </xdr:from>
    <xdr:ext cx="534377" cy="259045"/>
    <xdr:sp macro="" textlink="">
      <xdr:nvSpPr>
        <xdr:cNvPr id="261" name="テキスト ボックス 260"/>
        <xdr:cNvSpPr txBox="1"/>
      </xdr:nvSpPr>
      <xdr:spPr>
        <a:xfrm>
          <a:off x="2641111" y="165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43289</xdr:rowOff>
    </xdr:from>
    <xdr:to>
      <xdr:col>3</xdr:col>
      <xdr:colOff>3175</xdr:colOff>
      <xdr:row>96</xdr:row>
      <xdr:rowOff>144889</xdr:rowOff>
    </xdr:to>
    <xdr:sp macro="" textlink="">
      <xdr:nvSpPr>
        <xdr:cNvPr id="262" name="円/楕円 261"/>
        <xdr:cNvSpPr/>
      </xdr:nvSpPr>
      <xdr:spPr>
        <a:xfrm>
          <a:off x="1968500" y="165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136016</xdr:rowOff>
    </xdr:from>
    <xdr:ext cx="534377" cy="259045"/>
    <xdr:sp macro="" textlink="">
      <xdr:nvSpPr>
        <xdr:cNvPr id="263" name="テキスト ボックス 262"/>
        <xdr:cNvSpPr txBox="1"/>
      </xdr:nvSpPr>
      <xdr:spPr>
        <a:xfrm>
          <a:off x="1752111" y="165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25219</xdr:rowOff>
    </xdr:from>
    <xdr:to>
      <xdr:col>1</xdr:col>
      <xdr:colOff>485775</xdr:colOff>
      <xdr:row>96</xdr:row>
      <xdr:rowOff>126819</xdr:rowOff>
    </xdr:to>
    <xdr:sp macro="" textlink="">
      <xdr:nvSpPr>
        <xdr:cNvPr id="264" name="円/楕円 263"/>
        <xdr:cNvSpPr/>
      </xdr:nvSpPr>
      <xdr:spPr>
        <a:xfrm>
          <a:off x="1079500" y="164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117946</xdr:rowOff>
    </xdr:from>
    <xdr:ext cx="534377" cy="259045"/>
    <xdr:sp macro="" textlink="">
      <xdr:nvSpPr>
        <xdr:cNvPr id="265" name="テキスト ボックス 264"/>
        <xdr:cNvSpPr txBox="1"/>
      </xdr:nvSpPr>
      <xdr:spPr>
        <a:xfrm>
          <a:off x="863111" y="165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91" name="直線コネクタ 290"/>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4"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5" name="直線コネクタ 294"/>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7"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8" name="フローチャート : 判断 297"/>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300" name="フローチャート : 判断 299"/>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301" name="テキスト ボックス 300"/>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146884</xdr:rowOff>
    </xdr:from>
    <xdr:to>
      <xdr:col>12</xdr:col>
      <xdr:colOff>511175</xdr:colOff>
      <xdr:row>39</xdr:row>
      <xdr:rowOff>98878</xdr:rowOff>
    </xdr:to>
    <xdr:cxnSp macro="">
      <xdr:nvCxnSpPr>
        <xdr:cNvPr id="302" name="直線コネクタ 301"/>
        <xdr:cNvCxnSpPr/>
      </xdr:nvCxnSpPr>
      <xdr:spPr>
        <a:xfrm>
          <a:off x="7861300" y="5804734"/>
          <a:ext cx="889000" cy="9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3" name="フローチャート : 判断 302"/>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4" name="テキスト ボックス 303"/>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146884</xdr:rowOff>
    </xdr:from>
    <xdr:to>
      <xdr:col>11</xdr:col>
      <xdr:colOff>307975</xdr:colOff>
      <xdr:row>34</xdr:row>
      <xdr:rowOff>91694</xdr:rowOff>
    </xdr:to>
    <xdr:cxnSp macro="">
      <xdr:nvCxnSpPr>
        <xdr:cNvPr id="305" name="直線コネクタ 304"/>
        <xdr:cNvCxnSpPr/>
      </xdr:nvCxnSpPr>
      <xdr:spPr>
        <a:xfrm flipV="1">
          <a:off x="6972300" y="5804734"/>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6" name="フローチャート : 判断 305"/>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48059</xdr:rowOff>
    </xdr:from>
    <xdr:ext cx="469744" cy="259045"/>
    <xdr:sp macro="" textlink="">
      <xdr:nvSpPr>
        <xdr:cNvPr id="307" name="テキスト ボックス 306"/>
        <xdr:cNvSpPr txBox="1"/>
      </xdr:nvSpPr>
      <xdr:spPr>
        <a:xfrm>
          <a:off x="7626427"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8" name="フローチャート : 判断 307"/>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9" name="テキスト ボックス 308"/>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96084</xdr:rowOff>
    </xdr:from>
    <xdr:to>
      <xdr:col>11</xdr:col>
      <xdr:colOff>358775</xdr:colOff>
      <xdr:row>34</xdr:row>
      <xdr:rowOff>26234</xdr:rowOff>
    </xdr:to>
    <xdr:sp macro="" textlink="">
      <xdr:nvSpPr>
        <xdr:cNvPr id="321" name="円/楕円 320"/>
        <xdr:cNvSpPr/>
      </xdr:nvSpPr>
      <xdr:spPr>
        <a:xfrm>
          <a:off x="7810500" y="57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42761</xdr:rowOff>
    </xdr:from>
    <xdr:ext cx="469744" cy="259045"/>
    <xdr:sp macro="" textlink="">
      <xdr:nvSpPr>
        <xdr:cNvPr id="322" name="テキスト ボックス 321"/>
        <xdr:cNvSpPr txBox="1"/>
      </xdr:nvSpPr>
      <xdr:spPr>
        <a:xfrm>
          <a:off x="7626427" y="552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40894</xdr:rowOff>
    </xdr:from>
    <xdr:to>
      <xdr:col>10</xdr:col>
      <xdr:colOff>155575</xdr:colOff>
      <xdr:row>34</xdr:row>
      <xdr:rowOff>142494</xdr:rowOff>
    </xdr:to>
    <xdr:sp macro="" textlink="">
      <xdr:nvSpPr>
        <xdr:cNvPr id="323" name="円/楕円 322"/>
        <xdr:cNvSpPr/>
      </xdr:nvSpPr>
      <xdr:spPr>
        <a:xfrm>
          <a:off x="6921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133621</xdr:rowOff>
    </xdr:from>
    <xdr:ext cx="469744" cy="259045"/>
    <xdr:sp macro="" textlink="">
      <xdr:nvSpPr>
        <xdr:cNvPr id="324" name="テキスト ボックス 323"/>
        <xdr:cNvSpPr txBox="1"/>
      </xdr:nvSpPr>
      <xdr:spPr>
        <a:xfrm>
          <a:off x="6737427" y="59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8" name="直線コネクタ 347"/>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9"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50" name="直線コネクタ 349"/>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51"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2" name="直線コネクタ 351"/>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107079</xdr:rowOff>
    </xdr:from>
    <xdr:to>
      <xdr:col>15</xdr:col>
      <xdr:colOff>180975</xdr:colOff>
      <xdr:row>56</xdr:row>
      <xdr:rowOff>4681</xdr:rowOff>
    </xdr:to>
    <xdr:cxnSp macro="">
      <xdr:nvCxnSpPr>
        <xdr:cNvPr id="353" name="直線コネクタ 352"/>
        <xdr:cNvCxnSpPr/>
      </xdr:nvCxnSpPr>
      <xdr:spPr>
        <a:xfrm flipV="1">
          <a:off x="9639300" y="9193929"/>
          <a:ext cx="838200" cy="4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4"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5" name="フローチャート : 判断 354"/>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4681</xdr:rowOff>
    </xdr:from>
    <xdr:to>
      <xdr:col>14</xdr:col>
      <xdr:colOff>28575</xdr:colOff>
      <xdr:row>56</xdr:row>
      <xdr:rowOff>97554</xdr:rowOff>
    </xdr:to>
    <xdr:cxnSp macro="">
      <xdr:nvCxnSpPr>
        <xdr:cNvPr id="356" name="直線コネクタ 355"/>
        <xdr:cNvCxnSpPr/>
      </xdr:nvCxnSpPr>
      <xdr:spPr>
        <a:xfrm flipV="1">
          <a:off x="8750300" y="9605881"/>
          <a:ext cx="889000" cy="9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7" name="フローチャート : 判断 356"/>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8" name="テキスト ボックス 357"/>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68628</xdr:rowOff>
    </xdr:from>
    <xdr:to>
      <xdr:col>12</xdr:col>
      <xdr:colOff>511175</xdr:colOff>
      <xdr:row>56</xdr:row>
      <xdr:rowOff>97554</xdr:rowOff>
    </xdr:to>
    <xdr:cxnSp macro="">
      <xdr:nvCxnSpPr>
        <xdr:cNvPr id="359" name="直線コネクタ 358"/>
        <xdr:cNvCxnSpPr/>
      </xdr:nvCxnSpPr>
      <xdr:spPr>
        <a:xfrm>
          <a:off x="7861300" y="9498378"/>
          <a:ext cx="889000" cy="20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60" name="フローチャート : 判断 359"/>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61" name="テキスト ボックス 360"/>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68628</xdr:rowOff>
    </xdr:from>
    <xdr:to>
      <xdr:col>11</xdr:col>
      <xdr:colOff>307975</xdr:colOff>
      <xdr:row>56</xdr:row>
      <xdr:rowOff>46881</xdr:rowOff>
    </xdr:to>
    <xdr:cxnSp macro="">
      <xdr:nvCxnSpPr>
        <xdr:cNvPr id="362" name="直線コネクタ 361"/>
        <xdr:cNvCxnSpPr/>
      </xdr:nvCxnSpPr>
      <xdr:spPr>
        <a:xfrm flipV="1">
          <a:off x="6972300" y="9498378"/>
          <a:ext cx="889000" cy="14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3" name="フローチャート : 判断 362"/>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4" name="テキスト ボックス 363"/>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5" name="フローチャート : 判断 364"/>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6" name="テキスト ボックス 365"/>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56279</xdr:rowOff>
    </xdr:from>
    <xdr:to>
      <xdr:col>15</xdr:col>
      <xdr:colOff>231775</xdr:colOff>
      <xdr:row>53</xdr:row>
      <xdr:rowOff>157879</xdr:rowOff>
    </xdr:to>
    <xdr:sp macro="" textlink="">
      <xdr:nvSpPr>
        <xdr:cNvPr id="372" name="円/楕円 371"/>
        <xdr:cNvSpPr/>
      </xdr:nvSpPr>
      <xdr:spPr>
        <a:xfrm>
          <a:off x="10426700" y="91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79156</xdr:rowOff>
    </xdr:from>
    <xdr:ext cx="599010" cy="259045"/>
    <xdr:sp macro="" textlink="">
      <xdr:nvSpPr>
        <xdr:cNvPr id="373" name="農林水産業費該当値テキスト"/>
        <xdr:cNvSpPr txBox="1"/>
      </xdr:nvSpPr>
      <xdr:spPr>
        <a:xfrm>
          <a:off x="10528300" y="899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125331</xdr:rowOff>
    </xdr:from>
    <xdr:to>
      <xdr:col>14</xdr:col>
      <xdr:colOff>79375</xdr:colOff>
      <xdr:row>56</xdr:row>
      <xdr:rowOff>55481</xdr:rowOff>
    </xdr:to>
    <xdr:sp macro="" textlink="">
      <xdr:nvSpPr>
        <xdr:cNvPr id="374" name="円/楕円 373"/>
        <xdr:cNvSpPr/>
      </xdr:nvSpPr>
      <xdr:spPr>
        <a:xfrm>
          <a:off x="9588500" y="95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72008</xdr:rowOff>
    </xdr:from>
    <xdr:ext cx="534377" cy="259045"/>
    <xdr:sp macro="" textlink="">
      <xdr:nvSpPr>
        <xdr:cNvPr id="375" name="テキスト ボックス 374"/>
        <xdr:cNvSpPr txBox="1"/>
      </xdr:nvSpPr>
      <xdr:spPr>
        <a:xfrm>
          <a:off x="9372111" y="933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46754</xdr:rowOff>
    </xdr:from>
    <xdr:to>
      <xdr:col>12</xdr:col>
      <xdr:colOff>561975</xdr:colOff>
      <xdr:row>56</xdr:row>
      <xdr:rowOff>148354</xdr:rowOff>
    </xdr:to>
    <xdr:sp macro="" textlink="">
      <xdr:nvSpPr>
        <xdr:cNvPr id="376" name="円/楕円 375"/>
        <xdr:cNvSpPr/>
      </xdr:nvSpPr>
      <xdr:spPr>
        <a:xfrm>
          <a:off x="8699500" y="96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139481</xdr:rowOff>
    </xdr:from>
    <xdr:ext cx="534377" cy="259045"/>
    <xdr:sp macro="" textlink="">
      <xdr:nvSpPr>
        <xdr:cNvPr id="377" name="テキスト ボックス 376"/>
        <xdr:cNvSpPr txBox="1"/>
      </xdr:nvSpPr>
      <xdr:spPr>
        <a:xfrm>
          <a:off x="8483111" y="974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17828</xdr:rowOff>
    </xdr:from>
    <xdr:to>
      <xdr:col>11</xdr:col>
      <xdr:colOff>358775</xdr:colOff>
      <xdr:row>55</xdr:row>
      <xdr:rowOff>119428</xdr:rowOff>
    </xdr:to>
    <xdr:sp macro="" textlink="">
      <xdr:nvSpPr>
        <xdr:cNvPr id="378" name="円/楕円 377"/>
        <xdr:cNvSpPr/>
      </xdr:nvSpPr>
      <xdr:spPr>
        <a:xfrm>
          <a:off x="7810500" y="9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135955</xdr:rowOff>
    </xdr:from>
    <xdr:ext cx="534377" cy="259045"/>
    <xdr:sp macro="" textlink="">
      <xdr:nvSpPr>
        <xdr:cNvPr id="379" name="テキスト ボックス 378"/>
        <xdr:cNvSpPr txBox="1"/>
      </xdr:nvSpPr>
      <xdr:spPr>
        <a:xfrm>
          <a:off x="7594111" y="9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167531</xdr:rowOff>
    </xdr:from>
    <xdr:to>
      <xdr:col>10</xdr:col>
      <xdr:colOff>155575</xdr:colOff>
      <xdr:row>56</xdr:row>
      <xdr:rowOff>97681</xdr:rowOff>
    </xdr:to>
    <xdr:sp macro="" textlink="">
      <xdr:nvSpPr>
        <xdr:cNvPr id="380" name="円/楕円 379"/>
        <xdr:cNvSpPr/>
      </xdr:nvSpPr>
      <xdr:spPr>
        <a:xfrm>
          <a:off x="6921500" y="95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114208</xdr:rowOff>
    </xdr:from>
    <xdr:ext cx="534377" cy="259045"/>
    <xdr:sp macro="" textlink="">
      <xdr:nvSpPr>
        <xdr:cNvPr id="381" name="テキスト ボックス 380"/>
        <xdr:cNvSpPr txBox="1"/>
      </xdr:nvSpPr>
      <xdr:spPr>
        <a:xfrm>
          <a:off x="6705111" y="93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5" name="直線コネクタ 404"/>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6"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7" name="直線コネクタ 406"/>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8"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9" name="直線コネクタ 408"/>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124383</xdr:rowOff>
    </xdr:from>
    <xdr:to>
      <xdr:col>15</xdr:col>
      <xdr:colOff>180975</xdr:colOff>
      <xdr:row>77</xdr:row>
      <xdr:rowOff>77533</xdr:rowOff>
    </xdr:to>
    <xdr:cxnSp macro="">
      <xdr:nvCxnSpPr>
        <xdr:cNvPr id="410" name="直線コネクタ 409"/>
        <xdr:cNvCxnSpPr/>
      </xdr:nvCxnSpPr>
      <xdr:spPr>
        <a:xfrm flipV="1">
          <a:off x="9639300" y="13154583"/>
          <a:ext cx="838200" cy="1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11"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2" name="フローチャート : 判断 411"/>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41326</xdr:rowOff>
    </xdr:from>
    <xdr:to>
      <xdr:col>14</xdr:col>
      <xdr:colOff>28575</xdr:colOff>
      <xdr:row>77</xdr:row>
      <xdr:rowOff>77533</xdr:rowOff>
    </xdr:to>
    <xdr:cxnSp macro="">
      <xdr:nvCxnSpPr>
        <xdr:cNvPr id="413" name="直線コネクタ 412"/>
        <xdr:cNvCxnSpPr/>
      </xdr:nvCxnSpPr>
      <xdr:spPr>
        <a:xfrm>
          <a:off x="8750300" y="13071526"/>
          <a:ext cx="889000" cy="2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4" name="フローチャート : 判断 413"/>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5" name="テキスト ボックス 414"/>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41326</xdr:rowOff>
    </xdr:from>
    <xdr:to>
      <xdr:col>12</xdr:col>
      <xdr:colOff>511175</xdr:colOff>
      <xdr:row>77</xdr:row>
      <xdr:rowOff>116230</xdr:rowOff>
    </xdr:to>
    <xdr:cxnSp macro="">
      <xdr:nvCxnSpPr>
        <xdr:cNvPr id="416" name="直線コネクタ 415"/>
        <xdr:cNvCxnSpPr/>
      </xdr:nvCxnSpPr>
      <xdr:spPr>
        <a:xfrm flipV="1">
          <a:off x="7861300" y="13071526"/>
          <a:ext cx="889000" cy="2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7" name="フローチャート : 判断 416"/>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7472</xdr:rowOff>
    </xdr:from>
    <xdr:ext cx="534377" cy="259045"/>
    <xdr:sp macro="" textlink="">
      <xdr:nvSpPr>
        <xdr:cNvPr id="418" name="テキスト ボックス 417"/>
        <xdr:cNvSpPr txBox="1"/>
      </xdr:nvSpPr>
      <xdr:spPr>
        <a:xfrm>
          <a:off x="8483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137198</xdr:rowOff>
    </xdr:from>
    <xdr:to>
      <xdr:col>11</xdr:col>
      <xdr:colOff>307975</xdr:colOff>
      <xdr:row>77</xdr:row>
      <xdr:rowOff>116230</xdr:rowOff>
    </xdr:to>
    <xdr:cxnSp macro="">
      <xdr:nvCxnSpPr>
        <xdr:cNvPr id="419" name="直線コネクタ 418"/>
        <xdr:cNvCxnSpPr/>
      </xdr:nvCxnSpPr>
      <xdr:spPr>
        <a:xfrm>
          <a:off x="6972300" y="13167398"/>
          <a:ext cx="889000" cy="1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20" name="フローチャート : 判断 419"/>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21" name="テキスト ボックス 420"/>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2" name="フローチャート : 判断 421"/>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23" name="テキスト ボックス 422"/>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73583</xdr:rowOff>
    </xdr:from>
    <xdr:to>
      <xdr:col>15</xdr:col>
      <xdr:colOff>231775</xdr:colOff>
      <xdr:row>77</xdr:row>
      <xdr:rowOff>3733</xdr:rowOff>
    </xdr:to>
    <xdr:sp macro="" textlink="">
      <xdr:nvSpPr>
        <xdr:cNvPr id="429" name="円/楕円 428"/>
        <xdr:cNvSpPr/>
      </xdr:nvSpPr>
      <xdr:spPr>
        <a:xfrm>
          <a:off x="104267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96461</xdr:rowOff>
    </xdr:from>
    <xdr:ext cx="534377" cy="259045"/>
    <xdr:sp macro="" textlink="">
      <xdr:nvSpPr>
        <xdr:cNvPr id="430" name="商工費該当値テキスト"/>
        <xdr:cNvSpPr txBox="1"/>
      </xdr:nvSpPr>
      <xdr:spPr>
        <a:xfrm>
          <a:off x="10528300" y="129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26733</xdr:rowOff>
    </xdr:from>
    <xdr:to>
      <xdr:col>14</xdr:col>
      <xdr:colOff>79375</xdr:colOff>
      <xdr:row>77</xdr:row>
      <xdr:rowOff>128333</xdr:rowOff>
    </xdr:to>
    <xdr:sp macro="" textlink="">
      <xdr:nvSpPr>
        <xdr:cNvPr id="431" name="円/楕円 430"/>
        <xdr:cNvSpPr/>
      </xdr:nvSpPr>
      <xdr:spPr>
        <a:xfrm>
          <a:off x="9588500" y="132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119460</xdr:rowOff>
    </xdr:from>
    <xdr:ext cx="534377" cy="259045"/>
    <xdr:sp macro="" textlink="">
      <xdr:nvSpPr>
        <xdr:cNvPr id="432" name="テキスト ボックス 431"/>
        <xdr:cNvSpPr txBox="1"/>
      </xdr:nvSpPr>
      <xdr:spPr>
        <a:xfrm>
          <a:off x="9372111" y="133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161976</xdr:rowOff>
    </xdr:from>
    <xdr:to>
      <xdr:col>12</xdr:col>
      <xdr:colOff>561975</xdr:colOff>
      <xdr:row>76</xdr:row>
      <xdr:rowOff>92126</xdr:rowOff>
    </xdr:to>
    <xdr:sp macro="" textlink="">
      <xdr:nvSpPr>
        <xdr:cNvPr id="433" name="円/楕円 432"/>
        <xdr:cNvSpPr/>
      </xdr:nvSpPr>
      <xdr:spPr>
        <a:xfrm>
          <a:off x="8699500" y="130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108653</xdr:rowOff>
    </xdr:from>
    <xdr:ext cx="534377" cy="259045"/>
    <xdr:sp macro="" textlink="">
      <xdr:nvSpPr>
        <xdr:cNvPr id="434" name="テキスト ボックス 433"/>
        <xdr:cNvSpPr txBox="1"/>
      </xdr:nvSpPr>
      <xdr:spPr>
        <a:xfrm>
          <a:off x="8483111" y="127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65430</xdr:rowOff>
    </xdr:from>
    <xdr:to>
      <xdr:col>11</xdr:col>
      <xdr:colOff>358775</xdr:colOff>
      <xdr:row>77</xdr:row>
      <xdr:rowOff>167030</xdr:rowOff>
    </xdr:to>
    <xdr:sp macro="" textlink="">
      <xdr:nvSpPr>
        <xdr:cNvPr id="435" name="円/楕円 434"/>
        <xdr:cNvSpPr/>
      </xdr:nvSpPr>
      <xdr:spPr>
        <a:xfrm>
          <a:off x="7810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12107</xdr:rowOff>
    </xdr:from>
    <xdr:ext cx="534377" cy="259045"/>
    <xdr:sp macro="" textlink="">
      <xdr:nvSpPr>
        <xdr:cNvPr id="436" name="テキスト ボックス 435"/>
        <xdr:cNvSpPr txBox="1"/>
      </xdr:nvSpPr>
      <xdr:spPr>
        <a:xfrm>
          <a:off x="7594111" y="130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86398</xdr:rowOff>
    </xdr:from>
    <xdr:to>
      <xdr:col>10</xdr:col>
      <xdr:colOff>155575</xdr:colOff>
      <xdr:row>77</xdr:row>
      <xdr:rowOff>16548</xdr:rowOff>
    </xdr:to>
    <xdr:sp macro="" textlink="">
      <xdr:nvSpPr>
        <xdr:cNvPr id="437" name="円/楕円 436"/>
        <xdr:cNvSpPr/>
      </xdr:nvSpPr>
      <xdr:spPr>
        <a:xfrm>
          <a:off x="6921500" y="131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33075</xdr:rowOff>
    </xdr:from>
    <xdr:ext cx="534377" cy="259045"/>
    <xdr:sp macro="" textlink="">
      <xdr:nvSpPr>
        <xdr:cNvPr id="438" name="テキスト ボックス 437"/>
        <xdr:cNvSpPr txBox="1"/>
      </xdr:nvSpPr>
      <xdr:spPr>
        <a:xfrm>
          <a:off x="6705111" y="128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2" name="直線コネクタ 461"/>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3"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4" name="直線コネクタ 463"/>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5"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6" name="直線コネクタ 465"/>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9561</xdr:rowOff>
    </xdr:from>
    <xdr:to>
      <xdr:col>15</xdr:col>
      <xdr:colOff>180975</xdr:colOff>
      <xdr:row>99</xdr:row>
      <xdr:rowOff>13818</xdr:rowOff>
    </xdr:to>
    <xdr:cxnSp macro="">
      <xdr:nvCxnSpPr>
        <xdr:cNvPr id="467" name="直線コネクタ 466"/>
        <xdr:cNvCxnSpPr/>
      </xdr:nvCxnSpPr>
      <xdr:spPr>
        <a:xfrm>
          <a:off x="9639300" y="16983111"/>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8"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9" name="フローチャート : 判断 468"/>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3026</xdr:rowOff>
    </xdr:from>
    <xdr:to>
      <xdr:col>14</xdr:col>
      <xdr:colOff>28575</xdr:colOff>
      <xdr:row>99</xdr:row>
      <xdr:rowOff>9561</xdr:rowOff>
    </xdr:to>
    <xdr:cxnSp macro="">
      <xdr:nvCxnSpPr>
        <xdr:cNvPr id="470" name="直線コネクタ 469"/>
        <xdr:cNvCxnSpPr/>
      </xdr:nvCxnSpPr>
      <xdr:spPr>
        <a:xfrm>
          <a:off x="8750300" y="16976576"/>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71" name="フローチャート : 判断 470"/>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2" name="テキスト ボックス 471"/>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3026</xdr:rowOff>
    </xdr:from>
    <xdr:to>
      <xdr:col>12</xdr:col>
      <xdr:colOff>511175</xdr:colOff>
      <xdr:row>99</xdr:row>
      <xdr:rowOff>12570</xdr:rowOff>
    </xdr:to>
    <xdr:cxnSp macro="">
      <xdr:nvCxnSpPr>
        <xdr:cNvPr id="473" name="直線コネクタ 472"/>
        <xdr:cNvCxnSpPr/>
      </xdr:nvCxnSpPr>
      <xdr:spPr>
        <a:xfrm flipV="1">
          <a:off x="7861300" y="1697657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4" name="フローチャート : 判断 473"/>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5" name="テキスト ボックス 474"/>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12570</xdr:rowOff>
    </xdr:from>
    <xdr:to>
      <xdr:col>11</xdr:col>
      <xdr:colOff>307975</xdr:colOff>
      <xdr:row>99</xdr:row>
      <xdr:rowOff>17690</xdr:rowOff>
    </xdr:to>
    <xdr:cxnSp macro="">
      <xdr:nvCxnSpPr>
        <xdr:cNvPr id="476" name="直線コネクタ 475"/>
        <xdr:cNvCxnSpPr/>
      </xdr:nvCxnSpPr>
      <xdr:spPr>
        <a:xfrm flipV="1">
          <a:off x="6972300" y="16986120"/>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7" name="フローチャート : 判断 476"/>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8" name="テキスト ボックス 477"/>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9" name="フローチャート : 判断 478"/>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80" name="テキスト ボックス 479"/>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134468</xdr:rowOff>
    </xdr:from>
    <xdr:to>
      <xdr:col>15</xdr:col>
      <xdr:colOff>231775</xdr:colOff>
      <xdr:row>99</xdr:row>
      <xdr:rowOff>64618</xdr:rowOff>
    </xdr:to>
    <xdr:sp macro="" textlink="">
      <xdr:nvSpPr>
        <xdr:cNvPr id="486" name="円/楕円 485"/>
        <xdr:cNvSpPr/>
      </xdr:nvSpPr>
      <xdr:spPr>
        <a:xfrm>
          <a:off x="10426700" y="169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88699</xdr:rowOff>
    </xdr:from>
    <xdr:ext cx="534377" cy="259045"/>
    <xdr:sp macro="" textlink="">
      <xdr:nvSpPr>
        <xdr:cNvPr id="487" name="土木費該当値テキスト"/>
        <xdr:cNvSpPr txBox="1"/>
      </xdr:nvSpPr>
      <xdr:spPr>
        <a:xfrm>
          <a:off x="10528300" y="168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130211</xdr:rowOff>
    </xdr:from>
    <xdr:to>
      <xdr:col>14</xdr:col>
      <xdr:colOff>79375</xdr:colOff>
      <xdr:row>99</xdr:row>
      <xdr:rowOff>60361</xdr:rowOff>
    </xdr:to>
    <xdr:sp macro="" textlink="">
      <xdr:nvSpPr>
        <xdr:cNvPr id="488" name="円/楕円 487"/>
        <xdr:cNvSpPr/>
      </xdr:nvSpPr>
      <xdr:spPr>
        <a:xfrm>
          <a:off x="9588500" y="169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51488</xdr:rowOff>
    </xdr:from>
    <xdr:ext cx="534377" cy="259045"/>
    <xdr:sp macro="" textlink="">
      <xdr:nvSpPr>
        <xdr:cNvPr id="489" name="テキスト ボックス 488"/>
        <xdr:cNvSpPr txBox="1"/>
      </xdr:nvSpPr>
      <xdr:spPr>
        <a:xfrm>
          <a:off x="9372111" y="1702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123676</xdr:rowOff>
    </xdr:from>
    <xdr:to>
      <xdr:col>12</xdr:col>
      <xdr:colOff>561975</xdr:colOff>
      <xdr:row>99</xdr:row>
      <xdr:rowOff>53826</xdr:rowOff>
    </xdr:to>
    <xdr:sp macro="" textlink="">
      <xdr:nvSpPr>
        <xdr:cNvPr id="490" name="円/楕円 489"/>
        <xdr:cNvSpPr/>
      </xdr:nvSpPr>
      <xdr:spPr>
        <a:xfrm>
          <a:off x="8699500" y="169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44953</xdr:rowOff>
    </xdr:from>
    <xdr:ext cx="534377" cy="259045"/>
    <xdr:sp macro="" textlink="">
      <xdr:nvSpPr>
        <xdr:cNvPr id="491" name="テキスト ボックス 490"/>
        <xdr:cNvSpPr txBox="1"/>
      </xdr:nvSpPr>
      <xdr:spPr>
        <a:xfrm>
          <a:off x="8483111" y="170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133220</xdr:rowOff>
    </xdr:from>
    <xdr:to>
      <xdr:col>11</xdr:col>
      <xdr:colOff>358775</xdr:colOff>
      <xdr:row>99</xdr:row>
      <xdr:rowOff>63370</xdr:rowOff>
    </xdr:to>
    <xdr:sp macro="" textlink="">
      <xdr:nvSpPr>
        <xdr:cNvPr id="492" name="円/楕円 491"/>
        <xdr:cNvSpPr/>
      </xdr:nvSpPr>
      <xdr:spPr>
        <a:xfrm>
          <a:off x="7810500" y="169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54497</xdr:rowOff>
    </xdr:from>
    <xdr:ext cx="534377" cy="259045"/>
    <xdr:sp macro="" textlink="">
      <xdr:nvSpPr>
        <xdr:cNvPr id="493" name="テキスト ボックス 492"/>
        <xdr:cNvSpPr txBox="1"/>
      </xdr:nvSpPr>
      <xdr:spPr>
        <a:xfrm>
          <a:off x="7594111" y="170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138340</xdr:rowOff>
    </xdr:from>
    <xdr:to>
      <xdr:col>10</xdr:col>
      <xdr:colOff>155575</xdr:colOff>
      <xdr:row>99</xdr:row>
      <xdr:rowOff>68490</xdr:rowOff>
    </xdr:to>
    <xdr:sp macro="" textlink="">
      <xdr:nvSpPr>
        <xdr:cNvPr id="494" name="円/楕円 493"/>
        <xdr:cNvSpPr/>
      </xdr:nvSpPr>
      <xdr:spPr>
        <a:xfrm>
          <a:off x="6921500" y="169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59617</xdr:rowOff>
    </xdr:from>
    <xdr:ext cx="534377" cy="259045"/>
    <xdr:sp macro="" textlink="">
      <xdr:nvSpPr>
        <xdr:cNvPr id="495" name="テキスト ボックス 494"/>
        <xdr:cNvSpPr txBox="1"/>
      </xdr:nvSpPr>
      <xdr:spPr>
        <a:xfrm>
          <a:off x="6705111" y="1703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21" name="直線コネクタ 520"/>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2"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3" name="直線コネクタ 522"/>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4"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5" name="直線コネクタ 524"/>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78207</xdr:rowOff>
    </xdr:from>
    <xdr:to>
      <xdr:col>23</xdr:col>
      <xdr:colOff>517525</xdr:colOff>
      <xdr:row>38</xdr:row>
      <xdr:rowOff>89695</xdr:rowOff>
    </xdr:to>
    <xdr:cxnSp macro="">
      <xdr:nvCxnSpPr>
        <xdr:cNvPr id="526" name="直線コネクタ 525"/>
        <xdr:cNvCxnSpPr/>
      </xdr:nvCxnSpPr>
      <xdr:spPr>
        <a:xfrm flipV="1">
          <a:off x="15481300" y="6593307"/>
          <a:ext cx="8382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7"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8" name="フローチャート : 判断 527"/>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89695</xdr:rowOff>
    </xdr:from>
    <xdr:to>
      <xdr:col>22</xdr:col>
      <xdr:colOff>365125</xdr:colOff>
      <xdr:row>38</xdr:row>
      <xdr:rowOff>96724</xdr:rowOff>
    </xdr:to>
    <xdr:cxnSp macro="">
      <xdr:nvCxnSpPr>
        <xdr:cNvPr id="529" name="直線コネクタ 528"/>
        <xdr:cNvCxnSpPr/>
      </xdr:nvCxnSpPr>
      <xdr:spPr>
        <a:xfrm flipV="1">
          <a:off x="14592300" y="6604795"/>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30" name="フローチャート : 判断 529"/>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31" name="テキスト ボックス 530"/>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96724</xdr:rowOff>
    </xdr:from>
    <xdr:to>
      <xdr:col>21</xdr:col>
      <xdr:colOff>161925</xdr:colOff>
      <xdr:row>38</xdr:row>
      <xdr:rowOff>105025</xdr:rowOff>
    </xdr:to>
    <xdr:cxnSp macro="">
      <xdr:nvCxnSpPr>
        <xdr:cNvPr id="532" name="直線コネクタ 531"/>
        <xdr:cNvCxnSpPr/>
      </xdr:nvCxnSpPr>
      <xdr:spPr>
        <a:xfrm flipV="1">
          <a:off x="13703300" y="6611824"/>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3" name="フローチャート : 判断 532"/>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4" name="テキスト ボックス 533"/>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92759</xdr:rowOff>
    </xdr:from>
    <xdr:to>
      <xdr:col>19</xdr:col>
      <xdr:colOff>644525</xdr:colOff>
      <xdr:row>38</xdr:row>
      <xdr:rowOff>105025</xdr:rowOff>
    </xdr:to>
    <xdr:cxnSp macro="">
      <xdr:nvCxnSpPr>
        <xdr:cNvPr id="535" name="直線コネクタ 534"/>
        <xdr:cNvCxnSpPr/>
      </xdr:nvCxnSpPr>
      <xdr:spPr>
        <a:xfrm>
          <a:off x="12814300" y="6607859"/>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6" name="フローチャート : 判断 535"/>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7" name="テキスト ボックス 536"/>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8" name="フローチャート : 判断 537"/>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9" name="テキスト ボックス 538"/>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27407</xdr:rowOff>
    </xdr:from>
    <xdr:to>
      <xdr:col>23</xdr:col>
      <xdr:colOff>568325</xdr:colOff>
      <xdr:row>38</xdr:row>
      <xdr:rowOff>129007</xdr:rowOff>
    </xdr:to>
    <xdr:sp macro="" textlink="">
      <xdr:nvSpPr>
        <xdr:cNvPr id="545" name="円/楕円 544"/>
        <xdr:cNvSpPr/>
      </xdr:nvSpPr>
      <xdr:spPr>
        <a:xfrm>
          <a:off x="162687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128480</xdr:rowOff>
    </xdr:from>
    <xdr:ext cx="534377" cy="259045"/>
    <xdr:sp macro="" textlink="">
      <xdr:nvSpPr>
        <xdr:cNvPr id="546" name="消防費該当値テキスト"/>
        <xdr:cNvSpPr txBox="1"/>
      </xdr:nvSpPr>
      <xdr:spPr>
        <a:xfrm>
          <a:off x="16370300" y="64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38895</xdr:rowOff>
    </xdr:from>
    <xdr:to>
      <xdr:col>22</xdr:col>
      <xdr:colOff>415925</xdr:colOff>
      <xdr:row>38</xdr:row>
      <xdr:rowOff>140495</xdr:rowOff>
    </xdr:to>
    <xdr:sp macro="" textlink="">
      <xdr:nvSpPr>
        <xdr:cNvPr id="547" name="円/楕円 546"/>
        <xdr:cNvSpPr/>
      </xdr:nvSpPr>
      <xdr:spPr>
        <a:xfrm>
          <a:off x="15430500" y="65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131622</xdr:rowOff>
    </xdr:from>
    <xdr:ext cx="534377" cy="259045"/>
    <xdr:sp macro="" textlink="">
      <xdr:nvSpPr>
        <xdr:cNvPr id="548" name="テキスト ボックス 547"/>
        <xdr:cNvSpPr txBox="1"/>
      </xdr:nvSpPr>
      <xdr:spPr>
        <a:xfrm>
          <a:off x="15214111" y="66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45924</xdr:rowOff>
    </xdr:from>
    <xdr:to>
      <xdr:col>21</xdr:col>
      <xdr:colOff>212725</xdr:colOff>
      <xdr:row>38</xdr:row>
      <xdr:rowOff>147524</xdr:rowOff>
    </xdr:to>
    <xdr:sp macro="" textlink="">
      <xdr:nvSpPr>
        <xdr:cNvPr id="549" name="円/楕円 548"/>
        <xdr:cNvSpPr/>
      </xdr:nvSpPr>
      <xdr:spPr>
        <a:xfrm>
          <a:off x="14541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138651</xdr:rowOff>
    </xdr:from>
    <xdr:ext cx="534377" cy="259045"/>
    <xdr:sp macro="" textlink="">
      <xdr:nvSpPr>
        <xdr:cNvPr id="550" name="テキスト ボックス 549"/>
        <xdr:cNvSpPr txBox="1"/>
      </xdr:nvSpPr>
      <xdr:spPr>
        <a:xfrm>
          <a:off x="14325111" y="66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54225</xdr:rowOff>
    </xdr:from>
    <xdr:to>
      <xdr:col>20</xdr:col>
      <xdr:colOff>9525</xdr:colOff>
      <xdr:row>38</xdr:row>
      <xdr:rowOff>155825</xdr:rowOff>
    </xdr:to>
    <xdr:sp macro="" textlink="">
      <xdr:nvSpPr>
        <xdr:cNvPr id="551" name="円/楕円 550"/>
        <xdr:cNvSpPr/>
      </xdr:nvSpPr>
      <xdr:spPr>
        <a:xfrm>
          <a:off x="13652500" y="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146952</xdr:rowOff>
    </xdr:from>
    <xdr:ext cx="534377" cy="259045"/>
    <xdr:sp macro="" textlink="">
      <xdr:nvSpPr>
        <xdr:cNvPr id="552" name="テキスト ボックス 551"/>
        <xdr:cNvSpPr txBox="1"/>
      </xdr:nvSpPr>
      <xdr:spPr>
        <a:xfrm>
          <a:off x="13436111" y="66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41959</xdr:rowOff>
    </xdr:from>
    <xdr:to>
      <xdr:col>18</xdr:col>
      <xdr:colOff>492125</xdr:colOff>
      <xdr:row>38</xdr:row>
      <xdr:rowOff>143559</xdr:rowOff>
    </xdr:to>
    <xdr:sp macro="" textlink="">
      <xdr:nvSpPr>
        <xdr:cNvPr id="553" name="円/楕円 552"/>
        <xdr:cNvSpPr/>
      </xdr:nvSpPr>
      <xdr:spPr>
        <a:xfrm>
          <a:off x="12763500" y="65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134686</xdr:rowOff>
    </xdr:from>
    <xdr:ext cx="534377" cy="259045"/>
    <xdr:sp macro="" textlink="">
      <xdr:nvSpPr>
        <xdr:cNvPr id="554" name="テキスト ボックス 553"/>
        <xdr:cNvSpPr txBox="1"/>
      </xdr:nvSpPr>
      <xdr:spPr>
        <a:xfrm>
          <a:off x="12547111" y="66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9" name="直線コネクタ 578"/>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80"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81" name="直線コネクタ 580"/>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2"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3" name="直線コネクタ 582"/>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65595</xdr:rowOff>
    </xdr:from>
    <xdr:to>
      <xdr:col>23</xdr:col>
      <xdr:colOff>517525</xdr:colOff>
      <xdr:row>56</xdr:row>
      <xdr:rowOff>38983</xdr:rowOff>
    </xdr:to>
    <xdr:cxnSp macro="">
      <xdr:nvCxnSpPr>
        <xdr:cNvPr id="584" name="直線コネクタ 583"/>
        <xdr:cNvCxnSpPr/>
      </xdr:nvCxnSpPr>
      <xdr:spPr>
        <a:xfrm>
          <a:off x="15481300" y="8809545"/>
          <a:ext cx="838200" cy="83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5"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6" name="フローチャート : 判断 585"/>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65595</xdr:rowOff>
    </xdr:from>
    <xdr:to>
      <xdr:col>22</xdr:col>
      <xdr:colOff>365125</xdr:colOff>
      <xdr:row>56</xdr:row>
      <xdr:rowOff>87408</xdr:rowOff>
    </xdr:to>
    <xdr:cxnSp macro="">
      <xdr:nvCxnSpPr>
        <xdr:cNvPr id="587" name="直線コネクタ 586"/>
        <xdr:cNvCxnSpPr/>
      </xdr:nvCxnSpPr>
      <xdr:spPr>
        <a:xfrm flipV="1">
          <a:off x="14592300" y="8809545"/>
          <a:ext cx="889000" cy="87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8" name="フローチャート : 判断 587"/>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9" name="テキスト ボックス 588"/>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87408</xdr:rowOff>
    </xdr:from>
    <xdr:to>
      <xdr:col>21</xdr:col>
      <xdr:colOff>161925</xdr:colOff>
      <xdr:row>57</xdr:row>
      <xdr:rowOff>36220</xdr:rowOff>
    </xdr:to>
    <xdr:cxnSp macro="">
      <xdr:nvCxnSpPr>
        <xdr:cNvPr id="590" name="直線コネクタ 589"/>
        <xdr:cNvCxnSpPr/>
      </xdr:nvCxnSpPr>
      <xdr:spPr>
        <a:xfrm flipV="1">
          <a:off x="13703300" y="9688608"/>
          <a:ext cx="889000" cy="12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91" name="フローチャート : 判断 590"/>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2" name="テキスト ボックス 591"/>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7055</xdr:rowOff>
    </xdr:from>
    <xdr:to>
      <xdr:col>19</xdr:col>
      <xdr:colOff>644525</xdr:colOff>
      <xdr:row>57</xdr:row>
      <xdr:rowOff>36220</xdr:rowOff>
    </xdr:to>
    <xdr:cxnSp macro="">
      <xdr:nvCxnSpPr>
        <xdr:cNvPr id="593" name="直線コネクタ 592"/>
        <xdr:cNvCxnSpPr/>
      </xdr:nvCxnSpPr>
      <xdr:spPr>
        <a:xfrm>
          <a:off x="12814300" y="9779705"/>
          <a:ext cx="8890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4" name="フローチャート : 判断 593"/>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5" name="テキスト ボックス 594"/>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6" name="フローチャート : 判断 595"/>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7" name="テキスト ボックス 596"/>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159633</xdr:rowOff>
    </xdr:from>
    <xdr:to>
      <xdr:col>23</xdr:col>
      <xdr:colOff>568325</xdr:colOff>
      <xdr:row>56</xdr:row>
      <xdr:rowOff>89783</xdr:rowOff>
    </xdr:to>
    <xdr:sp macro="" textlink="">
      <xdr:nvSpPr>
        <xdr:cNvPr id="603" name="円/楕円 602"/>
        <xdr:cNvSpPr/>
      </xdr:nvSpPr>
      <xdr:spPr>
        <a:xfrm>
          <a:off x="16268700" y="95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138060</xdr:rowOff>
    </xdr:from>
    <xdr:ext cx="534377" cy="259045"/>
    <xdr:sp macro="" textlink="">
      <xdr:nvSpPr>
        <xdr:cNvPr id="604" name="教育費該当値テキスト"/>
        <xdr:cNvSpPr txBox="1"/>
      </xdr:nvSpPr>
      <xdr:spPr>
        <a:xfrm>
          <a:off x="16370300" y="95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47,287</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14795</xdr:rowOff>
    </xdr:from>
    <xdr:to>
      <xdr:col>22</xdr:col>
      <xdr:colOff>415925</xdr:colOff>
      <xdr:row>51</xdr:row>
      <xdr:rowOff>116395</xdr:rowOff>
    </xdr:to>
    <xdr:sp macro="" textlink="">
      <xdr:nvSpPr>
        <xdr:cNvPr id="605" name="円/楕円 604"/>
        <xdr:cNvSpPr/>
      </xdr:nvSpPr>
      <xdr:spPr>
        <a:xfrm>
          <a:off x="15430500" y="87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132922</xdr:rowOff>
    </xdr:from>
    <xdr:ext cx="534377" cy="259045"/>
    <xdr:sp macro="" textlink="">
      <xdr:nvSpPr>
        <xdr:cNvPr id="606" name="テキスト ボックス 605"/>
        <xdr:cNvSpPr txBox="1"/>
      </xdr:nvSpPr>
      <xdr:spPr>
        <a:xfrm>
          <a:off x="15214111" y="85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36608</xdr:rowOff>
    </xdr:from>
    <xdr:to>
      <xdr:col>21</xdr:col>
      <xdr:colOff>212725</xdr:colOff>
      <xdr:row>56</xdr:row>
      <xdr:rowOff>138208</xdr:rowOff>
    </xdr:to>
    <xdr:sp macro="" textlink="">
      <xdr:nvSpPr>
        <xdr:cNvPr id="607" name="円/楕円 606"/>
        <xdr:cNvSpPr/>
      </xdr:nvSpPr>
      <xdr:spPr>
        <a:xfrm>
          <a:off x="14541500" y="96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129335</xdr:rowOff>
    </xdr:from>
    <xdr:ext cx="534377" cy="259045"/>
    <xdr:sp macro="" textlink="">
      <xdr:nvSpPr>
        <xdr:cNvPr id="608" name="テキスト ボックス 607"/>
        <xdr:cNvSpPr txBox="1"/>
      </xdr:nvSpPr>
      <xdr:spPr>
        <a:xfrm>
          <a:off x="14325111" y="97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156870</xdr:rowOff>
    </xdr:from>
    <xdr:to>
      <xdr:col>20</xdr:col>
      <xdr:colOff>9525</xdr:colOff>
      <xdr:row>57</xdr:row>
      <xdr:rowOff>87020</xdr:rowOff>
    </xdr:to>
    <xdr:sp macro="" textlink="">
      <xdr:nvSpPr>
        <xdr:cNvPr id="609" name="円/楕円 608"/>
        <xdr:cNvSpPr/>
      </xdr:nvSpPr>
      <xdr:spPr>
        <a:xfrm>
          <a:off x="13652500" y="97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78147</xdr:rowOff>
    </xdr:from>
    <xdr:ext cx="534377" cy="259045"/>
    <xdr:sp macro="" textlink="">
      <xdr:nvSpPr>
        <xdr:cNvPr id="610" name="テキスト ボックス 609"/>
        <xdr:cNvSpPr txBox="1"/>
      </xdr:nvSpPr>
      <xdr:spPr>
        <a:xfrm>
          <a:off x="13436111" y="98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127705</xdr:rowOff>
    </xdr:from>
    <xdr:to>
      <xdr:col>18</xdr:col>
      <xdr:colOff>492125</xdr:colOff>
      <xdr:row>57</xdr:row>
      <xdr:rowOff>57855</xdr:rowOff>
    </xdr:to>
    <xdr:sp macro="" textlink="">
      <xdr:nvSpPr>
        <xdr:cNvPr id="611" name="円/楕円 610"/>
        <xdr:cNvSpPr/>
      </xdr:nvSpPr>
      <xdr:spPr>
        <a:xfrm>
          <a:off x="12763500" y="97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48982</xdr:rowOff>
    </xdr:from>
    <xdr:ext cx="534377" cy="259045"/>
    <xdr:sp macro="" textlink="">
      <xdr:nvSpPr>
        <xdr:cNvPr id="612" name="テキスト ボックス 611"/>
        <xdr:cNvSpPr txBox="1"/>
      </xdr:nvSpPr>
      <xdr:spPr>
        <a:xfrm>
          <a:off x="12547111" y="98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6" name="直線コネクタ 635"/>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9"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40" name="直線コネクタ 639"/>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119835</xdr:rowOff>
    </xdr:from>
    <xdr:to>
      <xdr:col>23</xdr:col>
      <xdr:colOff>517525</xdr:colOff>
      <xdr:row>79</xdr:row>
      <xdr:rowOff>34658</xdr:rowOff>
    </xdr:to>
    <xdr:cxnSp macro="">
      <xdr:nvCxnSpPr>
        <xdr:cNvPr id="641" name="直線コネクタ 640"/>
        <xdr:cNvCxnSpPr/>
      </xdr:nvCxnSpPr>
      <xdr:spPr>
        <a:xfrm flipV="1">
          <a:off x="15481300" y="12635685"/>
          <a:ext cx="838200" cy="9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68911</xdr:rowOff>
    </xdr:from>
    <xdr:ext cx="469744" cy="259045"/>
    <xdr:sp macro="" textlink="">
      <xdr:nvSpPr>
        <xdr:cNvPr id="642" name="災害復旧費平均値テキスト"/>
        <xdr:cNvSpPr txBox="1"/>
      </xdr:nvSpPr>
      <xdr:spPr>
        <a:xfrm>
          <a:off x="16370300" y="13442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3" name="フローチャート : 判断 642"/>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112680</xdr:rowOff>
    </xdr:from>
    <xdr:to>
      <xdr:col>22</xdr:col>
      <xdr:colOff>365125</xdr:colOff>
      <xdr:row>79</xdr:row>
      <xdr:rowOff>34658</xdr:rowOff>
    </xdr:to>
    <xdr:cxnSp macro="">
      <xdr:nvCxnSpPr>
        <xdr:cNvPr id="644" name="直線コネクタ 643"/>
        <xdr:cNvCxnSpPr/>
      </xdr:nvCxnSpPr>
      <xdr:spPr>
        <a:xfrm>
          <a:off x="14592300" y="13485780"/>
          <a:ext cx="889000" cy="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5" name="フローチャート : 判断 644"/>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6" name="テキスト ボックス 645"/>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77552</xdr:rowOff>
    </xdr:from>
    <xdr:to>
      <xdr:col>21</xdr:col>
      <xdr:colOff>161925</xdr:colOff>
      <xdr:row>78</xdr:row>
      <xdr:rowOff>112680</xdr:rowOff>
    </xdr:to>
    <xdr:cxnSp macro="">
      <xdr:nvCxnSpPr>
        <xdr:cNvPr id="647" name="直線コネクタ 646"/>
        <xdr:cNvCxnSpPr/>
      </xdr:nvCxnSpPr>
      <xdr:spPr>
        <a:xfrm>
          <a:off x="13703300" y="13279202"/>
          <a:ext cx="889000" cy="2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8" name="フローチャート : 判断 647"/>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9" name="テキスト ボックス 648"/>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24448</xdr:rowOff>
    </xdr:from>
    <xdr:to>
      <xdr:col>19</xdr:col>
      <xdr:colOff>644525</xdr:colOff>
      <xdr:row>77</xdr:row>
      <xdr:rowOff>77552</xdr:rowOff>
    </xdr:to>
    <xdr:cxnSp macro="">
      <xdr:nvCxnSpPr>
        <xdr:cNvPr id="650" name="直線コネクタ 649"/>
        <xdr:cNvCxnSpPr/>
      </xdr:nvCxnSpPr>
      <xdr:spPr>
        <a:xfrm>
          <a:off x="12814300" y="13226098"/>
          <a:ext cx="8890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51" name="フローチャート : 判断 650"/>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52" name="テキスト ボックス 651"/>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3" name="フローチャート : 判断 652"/>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54" name="テキスト ボックス 653"/>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69035</xdr:rowOff>
    </xdr:from>
    <xdr:to>
      <xdr:col>23</xdr:col>
      <xdr:colOff>568325</xdr:colOff>
      <xdr:row>73</xdr:row>
      <xdr:rowOff>170635</xdr:rowOff>
    </xdr:to>
    <xdr:sp macro="" textlink="">
      <xdr:nvSpPr>
        <xdr:cNvPr id="660" name="円/楕円 659"/>
        <xdr:cNvSpPr/>
      </xdr:nvSpPr>
      <xdr:spPr>
        <a:xfrm>
          <a:off x="16268700" y="125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91912</xdr:rowOff>
    </xdr:from>
    <xdr:ext cx="599010" cy="259045"/>
    <xdr:sp macro="" textlink="">
      <xdr:nvSpPr>
        <xdr:cNvPr id="661" name="災害復旧費該当値テキスト"/>
        <xdr:cNvSpPr txBox="1"/>
      </xdr:nvSpPr>
      <xdr:spPr>
        <a:xfrm>
          <a:off x="16370300" y="1243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155308</xdr:rowOff>
    </xdr:from>
    <xdr:to>
      <xdr:col>22</xdr:col>
      <xdr:colOff>415925</xdr:colOff>
      <xdr:row>79</xdr:row>
      <xdr:rowOff>85458</xdr:rowOff>
    </xdr:to>
    <xdr:sp macro="" textlink="">
      <xdr:nvSpPr>
        <xdr:cNvPr id="662" name="円/楕円 661"/>
        <xdr:cNvSpPr/>
      </xdr:nvSpPr>
      <xdr:spPr>
        <a:xfrm>
          <a:off x="15430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76585</xdr:rowOff>
    </xdr:from>
    <xdr:ext cx="469744" cy="259045"/>
    <xdr:sp macro="" textlink="">
      <xdr:nvSpPr>
        <xdr:cNvPr id="663" name="テキスト ボックス 662"/>
        <xdr:cNvSpPr txBox="1"/>
      </xdr:nvSpPr>
      <xdr:spPr>
        <a:xfrm>
          <a:off x="15246427" y="136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61880</xdr:rowOff>
    </xdr:from>
    <xdr:to>
      <xdr:col>21</xdr:col>
      <xdr:colOff>212725</xdr:colOff>
      <xdr:row>78</xdr:row>
      <xdr:rowOff>163480</xdr:rowOff>
    </xdr:to>
    <xdr:sp macro="" textlink="">
      <xdr:nvSpPr>
        <xdr:cNvPr id="664" name="円/楕円 663"/>
        <xdr:cNvSpPr/>
      </xdr:nvSpPr>
      <xdr:spPr>
        <a:xfrm>
          <a:off x="14541500" y="134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154607</xdr:rowOff>
    </xdr:from>
    <xdr:ext cx="534377" cy="259045"/>
    <xdr:sp macro="" textlink="">
      <xdr:nvSpPr>
        <xdr:cNvPr id="665" name="テキスト ボックス 664"/>
        <xdr:cNvSpPr txBox="1"/>
      </xdr:nvSpPr>
      <xdr:spPr>
        <a:xfrm>
          <a:off x="14325111" y="135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26752</xdr:rowOff>
    </xdr:from>
    <xdr:to>
      <xdr:col>20</xdr:col>
      <xdr:colOff>9525</xdr:colOff>
      <xdr:row>77</xdr:row>
      <xdr:rowOff>128352</xdr:rowOff>
    </xdr:to>
    <xdr:sp macro="" textlink="">
      <xdr:nvSpPr>
        <xdr:cNvPr id="666" name="円/楕円 665"/>
        <xdr:cNvSpPr/>
      </xdr:nvSpPr>
      <xdr:spPr>
        <a:xfrm>
          <a:off x="13652500" y="132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144879</xdr:rowOff>
    </xdr:from>
    <xdr:ext cx="534377" cy="259045"/>
    <xdr:sp macro="" textlink="">
      <xdr:nvSpPr>
        <xdr:cNvPr id="667" name="テキスト ボックス 666"/>
        <xdr:cNvSpPr txBox="1"/>
      </xdr:nvSpPr>
      <xdr:spPr>
        <a:xfrm>
          <a:off x="13436111" y="130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145098</xdr:rowOff>
    </xdr:from>
    <xdr:to>
      <xdr:col>18</xdr:col>
      <xdr:colOff>492125</xdr:colOff>
      <xdr:row>77</xdr:row>
      <xdr:rowOff>75248</xdr:rowOff>
    </xdr:to>
    <xdr:sp macro="" textlink="">
      <xdr:nvSpPr>
        <xdr:cNvPr id="668" name="円/楕円 667"/>
        <xdr:cNvSpPr/>
      </xdr:nvSpPr>
      <xdr:spPr>
        <a:xfrm>
          <a:off x="12763500" y="13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91774</xdr:rowOff>
    </xdr:from>
    <xdr:ext cx="534377" cy="259045"/>
    <xdr:sp macro="" textlink="">
      <xdr:nvSpPr>
        <xdr:cNvPr id="669" name="テキスト ボックス 668"/>
        <xdr:cNvSpPr txBox="1"/>
      </xdr:nvSpPr>
      <xdr:spPr>
        <a:xfrm>
          <a:off x="12547111" y="1295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3" name="テキスト ボックス 68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5" name="テキスト ボックス 68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7" name="テキスト ボックス 68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1" name="直線コネクタ 690"/>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2"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3" name="直線コネクタ 692"/>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4"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5" name="直線コネクタ 694"/>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115793</xdr:rowOff>
    </xdr:from>
    <xdr:to>
      <xdr:col>23</xdr:col>
      <xdr:colOff>517525</xdr:colOff>
      <xdr:row>96</xdr:row>
      <xdr:rowOff>150096</xdr:rowOff>
    </xdr:to>
    <xdr:cxnSp macro="">
      <xdr:nvCxnSpPr>
        <xdr:cNvPr id="696" name="直線コネクタ 695"/>
        <xdr:cNvCxnSpPr/>
      </xdr:nvCxnSpPr>
      <xdr:spPr>
        <a:xfrm flipV="1">
          <a:off x="15481300" y="16574993"/>
          <a:ext cx="8382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7"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8" name="フローチャート : 判断 697"/>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150096</xdr:rowOff>
    </xdr:from>
    <xdr:to>
      <xdr:col>22</xdr:col>
      <xdr:colOff>365125</xdr:colOff>
      <xdr:row>97</xdr:row>
      <xdr:rowOff>18487</xdr:rowOff>
    </xdr:to>
    <xdr:cxnSp macro="">
      <xdr:nvCxnSpPr>
        <xdr:cNvPr id="699" name="直線コネクタ 698"/>
        <xdr:cNvCxnSpPr/>
      </xdr:nvCxnSpPr>
      <xdr:spPr>
        <a:xfrm flipV="1">
          <a:off x="14592300" y="16609296"/>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700" name="フローチャート : 判断 699"/>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701" name="テキスト ボックス 700"/>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10957</xdr:rowOff>
    </xdr:from>
    <xdr:to>
      <xdr:col>21</xdr:col>
      <xdr:colOff>161925</xdr:colOff>
      <xdr:row>97</xdr:row>
      <xdr:rowOff>18487</xdr:rowOff>
    </xdr:to>
    <xdr:cxnSp macro="">
      <xdr:nvCxnSpPr>
        <xdr:cNvPr id="702" name="直線コネクタ 701"/>
        <xdr:cNvCxnSpPr/>
      </xdr:nvCxnSpPr>
      <xdr:spPr>
        <a:xfrm>
          <a:off x="13703300" y="16641607"/>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3" name="フローチャート : 判断 702"/>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4" name="テキスト ボックス 703"/>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171315</xdr:rowOff>
    </xdr:from>
    <xdr:to>
      <xdr:col>19</xdr:col>
      <xdr:colOff>644525</xdr:colOff>
      <xdr:row>97</xdr:row>
      <xdr:rowOff>10957</xdr:rowOff>
    </xdr:to>
    <xdr:cxnSp macro="">
      <xdr:nvCxnSpPr>
        <xdr:cNvPr id="705" name="直線コネクタ 704"/>
        <xdr:cNvCxnSpPr/>
      </xdr:nvCxnSpPr>
      <xdr:spPr>
        <a:xfrm>
          <a:off x="12814300" y="1663051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6" name="フローチャート : 判断 705"/>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7" name="テキスト ボックス 706"/>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8" name="フローチャート : 判断 707"/>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9" name="テキスト ボックス 708"/>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64993</xdr:rowOff>
    </xdr:from>
    <xdr:to>
      <xdr:col>23</xdr:col>
      <xdr:colOff>568325</xdr:colOff>
      <xdr:row>96</xdr:row>
      <xdr:rowOff>166593</xdr:rowOff>
    </xdr:to>
    <xdr:sp macro="" textlink="">
      <xdr:nvSpPr>
        <xdr:cNvPr id="715" name="円/楕円 714"/>
        <xdr:cNvSpPr/>
      </xdr:nvSpPr>
      <xdr:spPr>
        <a:xfrm>
          <a:off x="16268700" y="165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43420</xdr:rowOff>
    </xdr:from>
    <xdr:ext cx="534377" cy="259045"/>
    <xdr:sp macro="" textlink="">
      <xdr:nvSpPr>
        <xdr:cNvPr id="716" name="公債費該当値テキスト"/>
        <xdr:cNvSpPr txBox="1"/>
      </xdr:nvSpPr>
      <xdr:spPr>
        <a:xfrm>
          <a:off x="16370300" y="165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99296</xdr:rowOff>
    </xdr:from>
    <xdr:to>
      <xdr:col>22</xdr:col>
      <xdr:colOff>415925</xdr:colOff>
      <xdr:row>97</xdr:row>
      <xdr:rowOff>29446</xdr:rowOff>
    </xdr:to>
    <xdr:sp macro="" textlink="">
      <xdr:nvSpPr>
        <xdr:cNvPr id="717" name="円/楕円 716"/>
        <xdr:cNvSpPr/>
      </xdr:nvSpPr>
      <xdr:spPr>
        <a:xfrm>
          <a:off x="15430500" y="165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20573</xdr:rowOff>
    </xdr:from>
    <xdr:ext cx="534377" cy="259045"/>
    <xdr:sp macro="" textlink="">
      <xdr:nvSpPr>
        <xdr:cNvPr id="718" name="テキスト ボックス 717"/>
        <xdr:cNvSpPr txBox="1"/>
      </xdr:nvSpPr>
      <xdr:spPr>
        <a:xfrm>
          <a:off x="15214111" y="166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139137</xdr:rowOff>
    </xdr:from>
    <xdr:to>
      <xdr:col>21</xdr:col>
      <xdr:colOff>212725</xdr:colOff>
      <xdr:row>97</xdr:row>
      <xdr:rowOff>69287</xdr:rowOff>
    </xdr:to>
    <xdr:sp macro="" textlink="">
      <xdr:nvSpPr>
        <xdr:cNvPr id="719" name="円/楕円 718"/>
        <xdr:cNvSpPr/>
      </xdr:nvSpPr>
      <xdr:spPr>
        <a:xfrm>
          <a:off x="14541500" y="165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60414</xdr:rowOff>
    </xdr:from>
    <xdr:ext cx="534377" cy="259045"/>
    <xdr:sp macro="" textlink="">
      <xdr:nvSpPr>
        <xdr:cNvPr id="720" name="テキスト ボックス 719"/>
        <xdr:cNvSpPr txBox="1"/>
      </xdr:nvSpPr>
      <xdr:spPr>
        <a:xfrm>
          <a:off x="14325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131607</xdr:rowOff>
    </xdr:from>
    <xdr:to>
      <xdr:col>20</xdr:col>
      <xdr:colOff>9525</xdr:colOff>
      <xdr:row>97</xdr:row>
      <xdr:rowOff>61757</xdr:rowOff>
    </xdr:to>
    <xdr:sp macro="" textlink="">
      <xdr:nvSpPr>
        <xdr:cNvPr id="721" name="円/楕円 720"/>
        <xdr:cNvSpPr/>
      </xdr:nvSpPr>
      <xdr:spPr>
        <a:xfrm>
          <a:off x="13652500" y="165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52884</xdr:rowOff>
    </xdr:from>
    <xdr:ext cx="534377" cy="259045"/>
    <xdr:sp macro="" textlink="">
      <xdr:nvSpPr>
        <xdr:cNvPr id="722" name="テキスト ボックス 721"/>
        <xdr:cNvSpPr txBox="1"/>
      </xdr:nvSpPr>
      <xdr:spPr>
        <a:xfrm>
          <a:off x="13436111" y="166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120515</xdr:rowOff>
    </xdr:from>
    <xdr:to>
      <xdr:col>18</xdr:col>
      <xdr:colOff>492125</xdr:colOff>
      <xdr:row>97</xdr:row>
      <xdr:rowOff>50665</xdr:rowOff>
    </xdr:to>
    <xdr:sp macro="" textlink="">
      <xdr:nvSpPr>
        <xdr:cNvPr id="723" name="円/楕円 722"/>
        <xdr:cNvSpPr/>
      </xdr:nvSpPr>
      <xdr:spPr>
        <a:xfrm>
          <a:off x="12763500" y="165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41792</xdr:rowOff>
    </xdr:from>
    <xdr:ext cx="534377" cy="259045"/>
    <xdr:sp macro="" textlink="">
      <xdr:nvSpPr>
        <xdr:cNvPr id="724" name="テキスト ボックス 723"/>
        <xdr:cNvSpPr txBox="1"/>
      </xdr:nvSpPr>
      <xdr:spPr>
        <a:xfrm>
          <a:off x="12547111" y="1667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6" name="直線コネクタ 745"/>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7"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9"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50" name="直線コネクタ 749"/>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2"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3" name="フローチャート : 判断 752"/>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5" name="フローチャート : 判断 754"/>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6" name="テキスト ボックス 755"/>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8" name="フローチャート : 判断 757"/>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9" name="テキスト ボックス 758"/>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61" name="フローチャート : 判断 760"/>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2" name="テキスト ボックス 761"/>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3" name="フローチャート : 判断 762"/>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4" name="テキスト ボックス 763"/>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1"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5" name="テキスト ボックス 79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7" name="テキスト ボックス 79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9" name="テキスト ボックス 79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6" name="フローチャート : 判断 81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7" name="テキスト ボックス 81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8" name="フローチャート : 判断 817"/>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9" name="テキスト ボックス 818"/>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2" name="テキスト ボックス 83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平成２８年度の</a:t>
          </a:r>
          <a:r>
            <a:rPr kumimoji="1" lang="ja-JP" altLang="ja-JP" sz="1100">
              <a:solidFill>
                <a:schemeClr val="dk1"/>
              </a:solidFill>
              <a:effectLst/>
              <a:latin typeface="+mn-lt"/>
              <a:ea typeface="+mn-ea"/>
              <a:cs typeface="+mn-cs"/>
            </a:rPr>
            <a:t>目的別の住民一人当たりのコストは、</a:t>
          </a:r>
          <a:r>
            <a:rPr kumimoji="1" lang="ja-JP" altLang="en-US" sz="1100">
              <a:solidFill>
                <a:schemeClr val="dk1"/>
              </a:solidFill>
              <a:effectLst/>
              <a:latin typeface="+mn-lt"/>
              <a:ea typeface="+mn-ea"/>
              <a:cs typeface="+mn-cs"/>
            </a:rPr>
            <a:t>民生費や衛生費</a:t>
          </a:r>
          <a:r>
            <a:rPr kumimoji="1" lang="ja-JP" altLang="en-US" sz="1100">
              <a:solidFill>
                <a:sysClr val="windowText" lastClr="000000"/>
              </a:solidFill>
              <a:effectLst/>
              <a:latin typeface="+mn-lt"/>
              <a:ea typeface="+mn-ea"/>
              <a:cs typeface="+mn-cs"/>
            </a:rPr>
            <a:t>、農林水産業費、</a:t>
          </a:r>
          <a:r>
            <a:rPr kumimoji="1" lang="ja-JP" altLang="en-US" sz="1100">
              <a:solidFill>
                <a:schemeClr val="dk1"/>
              </a:solidFill>
              <a:effectLst/>
              <a:latin typeface="+mn-lt"/>
              <a:ea typeface="+mn-ea"/>
              <a:cs typeface="+mn-cs"/>
            </a:rPr>
            <a:t>災害復旧費が大幅に伸びている。これは、</a:t>
          </a:r>
          <a:r>
            <a:rPr kumimoji="1" lang="ja-JP" altLang="en-US" sz="1100">
              <a:solidFill>
                <a:sysClr val="windowText" lastClr="000000"/>
              </a:solidFill>
              <a:effectLst/>
              <a:latin typeface="+mn-lt"/>
              <a:ea typeface="+mn-ea"/>
              <a:cs typeface="+mn-cs"/>
            </a:rPr>
            <a:t>平成２８年熊本</a:t>
          </a:r>
          <a:r>
            <a:rPr kumimoji="1" lang="ja-JP" altLang="en-US" sz="1100">
              <a:solidFill>
                <a:schemeClr val="dk1"/>
              </a:solidFill>
              <a:effectLst/>
              <a:latin typeface="+mn-lt"/>
              <a:ea typeface="+mn-ea"/>
              <a:cs typeface="+mn-cs"/>
            </a:rPr>
            <a:t>地震による影響が要因である。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民生費については、避難所経費及び被災した住家の応急修理、災害廃棄物処理業務委託料など地震に係る経費が、民生費総額の約６２％を占めている。</a:t>
          </a:r>
          <a:endParaRPr kumimoji="1" lang="en-US" altLang="ja-JP" sz="1100">
            <a:solidFill>
              <a:schemeClr val="dk1"/>
            </a:solidFill>
            <a:effectLst/>
            <a:latin typeface="+mn-lt"/>
            <a:ea typeface="+mn-ea"/>
            <a:cs typeface="+mn-cs"/>
          </a:endParaRPr>
        </a:p>
        <a:p>
          <a:r>
            <a:rPr lang="ja-JP" altLang="en-US" sz="1100">
              <a:effectLst/>
            </a:rPr>
            <a:t>衛生費については、家屋解体・運搬委託料及び家屋の自費解体に対する補助金など地震に係る経費が、衛生費総額の約５５％を占めている。</a:t>
          </a:r>
          <a:endParaRPr lang="en-US" altLang="ja-JP" sz="1100">
            <a:effectLst/>
          </a:endParaRPr>
        </a:p>
        <a:p>
          <a:r>
            <a:rPr lang="ja-JP" altLang="en-US" sz="1100">
              <a:solidFill>
                <a:sysClr val="windowText" lastClr="000000"/>
              </a:solidFill>
              <a:effectLst/>
            </a:rPr>
            <a:t>農林水産業費については、被災農業者向け経営体育成支援事業など地震に係る経費が農林水産業費総額の３８．５％を占めている。</a:t>
          </a:r>
          <a:endParaRPr lang="ja-JP" altLang="ja-JP" sz="1100">
            <a:solidFill>
              <a:sysClr val="windowText" lastClr="000000"/>
            </a:solidFill>
            <a:effectLst/>
          </a:endParaRPr>
        </a:p>
        <a:p>
          <a:r>
            <a:rPr kumimoji="1" lang="ja-JP" altLang="en-US" sz="1100">
              <a:solidFill>
                <a:schemeClr val="dk1"/>
              </a:solidFill>
              <a:effectLst/>
              <a:latin typeface="+mn-lt"/>
              <a:ea typeface="+mn-ea"/>
              <a:cs typeface="+mn-cs"/>
            </a:rPr>
            <a:t>災害復旧費については、公共土木施設関係が災害復旧費総額の約６６％を占め、農林業施設が約３０％、その他は、村内小中学校や観光施設等となっている。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また、もう一つの要因としては、</a:t>
          </a:r>
          <a:r>
            <a:rPr kumimoji="1" lang="ja-JP" altLang="ja-JP" sz="1100">
              <a:solidFill>
                <a:schemeClr val="dk1"/>
              </a:solidFill>
              <a:effectLst/>
              <a:latin typeface="+mn-lt"/>
              <a:ea typeface="+mn-ea"/>
              <a:cs typeface="+mn-cs"/>
            </a:rPr>
            <a:t>人口が昨年度に比べ減少（△</a:t>
          </a: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％）したことにより一人あたりの負担が増加したと見られる。</a:t>
          </a:r>
          <a:endParaRPr lang="ja-JP" altLang="ja-JP" sz="1100">
            <a:effectLst/>
          </a:endParaRPr>
        </a:p>
        <a:p>
          <a:r>
            <a:rPr kumimoji="1" lang="ja-JP" altLang="ja-JP" sz="1100">
              <a:solidFill>
                <a:schemeClr val="dk1"/>
              </a:solidFill>
              <a:effectLst/>
              <a:latin typeface="+mn-lt"/>
              <a:ea typeface="+mn-ea"/>
              <a:cs typeface="+mn-cs"/>
            </a:rPr>
            <a:t>今後は、新庁舎建設や中学校統合に伴う公債費の増加に加え、平成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年熊本地震の復旧</a:t>
          </a:r>
          <a:r>
            <a:rPr kumimoji="1" lang="ja-JP" altLang="en-US" sz="1100">
              <a:solidFill>
                <a:schemeClr val="dk1"/>
              </a:solidFill>
              <a:effectLst/>
              <a:latin typeface="+mn-lt"/>
              <a:ea typeface="+mn-ea"/>
              <a:cs typeface="+mn-cs"/>
            </a:rPr>
            <a:t>・復興事業</a:t>
          </a:r>
          <a:r>
            <a:rPr kumimoji="1" lang="ja-JP" altLang="ja-JP" sz="1100">
              <a:solidFill>
                <a:schemeClr val="dk1"/>
              </a:solidFill>
              <a:effectLst/>
              <a:latin typeface="+mn-lt"/>
              <a:ea typeface="+mn-ea"/>
              <a:cs typeface="+mn-cs"/>
            </a:rPr>
            <a:t>にかかる</a:t>
          </a:r>
          <a:r>
            <a:rPr kumimoji="1" lang="ja-JP" altLang="en-US" sz="1100">
              <a:solidFill>
                <a:schemeClr val="dk1"/>
              </a:solidFill>
              <a:effectLst/>
              <a:latin typeface="+mn-lt"/>
              <a:ea typeface="+mn-ea"/>
              <a:cs typeface="+mn-cs"/>
            </a:rPr>
            <a:t>経費の</a:t>
          </a:r>
          <a:r>
            <a:rPr kumimoji="1" lang="ja-JP" altLang="ja-JP" sz="1100">
              <a:solidFill>
                <a:schemeClr val="dk1"/>
              </a:solidFill>
              <a:effectLst/>
              <a:latin typeface="+mn-lt"/>
              <a:ea typeface="+mn-ea"/>
              <a:cs typeface="+mn-cs"/>
            </a:rPr>
            <a:t>増加が見込まれるため、</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必要性の確認と経費の削減に</a:t>
          </a:r>
          <a:r>
            <a:rPr kumimoji="1" lang="ja-JP" altLang="en-US" sz="1100">
              <a:solidFill>
                <a:schemeClr val="dk1"/>
              </a:solidFill>
              <a:effectLst/>
              <a:latin typeface="+mn-lt"/>
              <a:ea typeface="+mn-ea"/>
              <a:cs typeface="+mn-cs"/>
            </a:rPr>
            <a:t>努める。</a:t>
          </a:r>
          <a:endParaRPr lang="ja-JP" altLang="ja-JP" sz="11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平成２８年度の財政調整基金残高の減額と実質収支額の増額の要因は平成２８年熊本地震である。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災害復旧・復興事業については、国・県補助事業の採択を受けながら事業を行ってきたが、年度末までに補助率が確定していなかったことから、村負担分を起債や基金（財政調整基金、災害復興基金等）を取崩して補填してきた。最終的には国の補正予算等により、従来から補助率が引き上げられ、また、１２月と３月に特別交付税が交付されたことから実質収支額が大幅に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上水道</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会計を除く全ての特別会計において、一般会計からの繰入金がなければ赤字の状態にあるため、繰入金</a:t>
          </a:r>
          <a:r>
            <a:rPr kumimoji="1" lang="ja-JP" altLang="ja-JP" sz="1100">
              <a:solidFill>
                <a:schemeClr val="dk1"/>
              </a:solidFill>
              <a:effectLst/>
              <a:latin typeface="+mn-lt"/>
              <a:ea typeface="+mn-ea"/>
              <a:cs typeface="+mn-cs"/>
            </a:rPr>
            <a:t>の割合を削減させる取組みが必要である。</a:t>
          </a:r>
          <a:endParaRPr lang="ja-JP" altLang="ja-JP" sz="1400">
            <a:effectLst/>
          </a:endParaRPr>
        </a:p>
        <a:p>
          <a:r>
            <a:rPr kumimoji="1" lang="ja-JP" altLang="ja-JP" sz="1100">
              <a:solidFill>
                <a:schemeClr val="dk1"/>
              </a:solidFill>
              <a:effectLst/>
              <a:latin typeface="+mn-lt"/>
              <a:ea typeface="+mn-ea"/>
              <a:cs typeface="+mn-cs"/>
            </a:rPr>
            <a:t>　簡易水道特別会計や農業集落排水特別会計については、独立採算の原則に立ち返り、使用料の見直しも含めたところでの財政の適正化を図る。</a:t>
          </a:r>
          <a:endParaRPr lang="ja-JP" altLang="ja-JP" sz="1400">
            <a:effectLst/>
          </a:endParaRPr>
        </a:p>
        <a:p>
          <a:r>
            <a:rPr kumimoji="1" lang="ja-JP" altLang="ja-JP" sz="1100">
              <a:solidFill>
                <a:schemeClr val="dk1"/>
              </a:solidFill>
              <a:effectLst/>
              <a:latin typeface="+mn-lt"/>
              <a:ea typeface="+mn-ea"/>
              <a:cs typeface="+mn-cs"/>
            </a:rPr>
            <a:t>　また、国民健康保険特別会計においては、一般会計からの繰入金抑制のため、検診率向上対策や、医療費抑制のための健康づくり対策に取り組んでいる。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17265460</v>
      </c>
      <c r="BO4" s="381"/>
      <c r="BP4" s="381"/>
      <c r="BQ4" s="381"/>
      <c r="BR4" s="381"/>
      <c r="BS4" s="381"/>
      <c r="BT4" s="381"/>
      <c r="BU4" s="382"/>
      <c r="BV4" s="380">
        <v>9367801</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31.3</v>
      </c>
      <c r="CU4" s="558"/>
      <c r="CV4" s="558"/>
      <c r="CW4" s="558"/>
      <c r="CX4" s="558"/>
      <c r="CY4" s="558"/>
      <c r="CZ4" s="558"/>
      <c r="DA4" s="559"/>
      <c r="DB4" s="557">
        <v>13.8</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14794261</v>
      </c>
      <c r="BO5" s="386"/>
      <c r="BP5" s="386"/>
      <c r="BQ5" s="386"/>
      <c r="BR5" s="386"/>
      <c r="BS5" s="386"/>
      <c r="BT5" s="386"/>
      <c r="BU5" s="387"/>
      <c r="BV5" s="385">
        <v>8305151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94.9</v>
      </c>
      <c r="CU5" s="356"/>
      <c r="CV5" s="356"/>
      <c r="CW5" s="356"/>
      <c r="CX5" s="356"/>
      <c r="CY5" s="356"/>
      <c r="CZ5" s="356"/>
      <c r="DA5" s="357"/>
      <c r="DB5" s="355">
        <v>90.1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2471199</v>
      </c>
      <c r="BO6" s="386"/>
      <c r="BP6" s="386"/>
      <c r="BQ6" s="386"/>
      <c r="BR6" s="386"/>
      <c r="BS6" s="386"/>
      <c r="BT6" s="386"/>
      <c r="BU6" s="387"/>
      <c r="BV6" s="385">
        <v>1062650</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99.1</v>
      </c>
      <c r="CU6" s="532"/>
      <c r="CV6" s="532"/>
      <c r="CW6" s="532"/>
      <c r="CX6" s="532"/>
      <c r="CY6" s="532"/>
      <c r="CZ6" s="532"/>
      <c r="DA6" s="533"/>
      <c r="DB6" s="531">
        <v>94.9</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885014</v>
      </c>
      <c r="BO7" s="386"/>
      <c r="BP7" s="386"/>
      <c r="BQ7" s="386"/>
      <c r="BR7" s="386"/>
      <c r="BS7" s="386"/>
      <c r="BT7" s="386"/>
      <c r="BU7" s="387"/>
      <c r="BV7" s="385">
        <v>358092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5061633</v>
      </c>
      <c r="CU7" s="386"/>
      <c r="CV7" s="386"/>
      <c r="CW7" s="386"/>
      <c r="CX7" s="386"/>
      <c r="CY7" s="386"/>
      <c r="CZ7" s="386"/>
      <c r="DA7" s="387"/>
      <c r="DB7" s="385">
        <v>5122191</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1586185</v>
      </c>
      <c r="BO8" s="386"/>
      <c r="BP8" s="386"/>
      <c r="BQ8" s="386"/>
      <c r="BR8" s="386"/>
      <c r="BS8" s="386"/>
      <c r="BT8" s="386"/>
      <c r="BU8" s="387"/>
      <c r="BV8" s="385">
        <v>704558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0.28999999999999998</v>
      </c>
      <c r="CU8" s="495"/>
      <c r="CV8" s="495"/>
      <c r="CW8" s="495"/>
      <c r="CX8" s="495"/>
      <c r="CY8" s="495"/>
      <c r="CZ8" s="495"/>
      <c r="DA8" s="496"/>
      <c r="DB8" s="494">
        <v>0.3</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11503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881627</v>
      </c>
      <c r="BO9" s="386"/>
      <c r="BP9" s="386"/>
      <c r="BQ9" s="386"/>
      <c r="BR9" s="386"/>
      <c r="BS9" s="386"/>
      <c r="BT9" s="386"/>
      <c r="BU9" s="387"/>
      <c r="BV9" s="385">
        <v>-74846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8.6</v>
      </c>
      <c r="CU9" s="356"/>
      <c r="CV9" s="356"/>
      <c r="CW9" s="356"/>
      <c r="CX9" s="356"/>
      <c r="CY9" s="356"/>
      <c r="CZ9" s="356"/>
      <c r="DA9" s="357"/>
      <c r="DB9" s="355">
        <v>12.4</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11972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3377</v>
      </c>
      <c r="BO10" s="386"/>
      <c r="BP10" s="386"/>
      <c r="BQ10" s="386"/>
      <c r="BR10" s="386"/>
      <c r="BS10" s="386"/>
      <c r="BT10" s="386"/>
      <c r="BU10" s="387"/>
      <c r="BV10" s="385">
        <v>2389</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104</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11115</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650000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11074</v>
      </c>
      <c r="S13" s="487"/>
      <c r="T13" s="487"/>
      <c r="U13" s="487"/>
      <c r="V13" s="488"/>
      <c r="W13" s="474" t="s">
        <v>123</v>
      </c>
      <c r="X13" s="398"/>
      <c r="Y13" s="398"/>
      <c r="Z13" s="398"/>
      <c r="AA13" s="398"/>
      <c r="AB13" s="399"/>
      <c r="AC13" s="361">
        <v>1232</v>
      </c>
      <c r="AD13" s="362"/>
      <c r="AE13" s="362"/>
      <c r="AF13" s="362"/>
      <c r="AG13" s="363"/>
      <c r="AH13" s="361">
        <v>1279</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235004</v>
      </c>
      <c r="BO13" s="386"/>
      <c r="BP13" s="386"/>
      <c r="BQ13" s="386"/>
      <c r="BR13" s="386"/>
      <c r="BS13" s="386"/>
      <c r="BT13" s="386"/>
      <c r="BU13" s="387"/>
      <c r="BV13" s="385">
        <v>-72457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6.5</v>
      </c>
      <c r="CU13" s="356"/>
      <c r="CV13" s="356"/>
      <c r="CW13" s="356"/>
      <c r="CX13" s="356"/>
      <c r="CY13" s="356"/>
      <c r="CZ13" s="356"/>
      <c r="DA13" s="357"/>
      <c r="DB13" s="355">
        <v>6.2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11693</v>
      </c>
      <c r="S14" s="487"/>
      <c r="T14" s="487"/>
      <c r="U14" s="487"/>
      <c r="V14" s="488"/>
      <c r="W14" s="489"/>
      <c r="X14" s="401"/>
      <c r="Y14" s="401"/>
      <c r="Z14" s="401"/>
      <c r="AA14" s="401"/>
      <c r="AB14" s="402"/>
      <c r="AC14" s="479">
        <v>22.8</v>
      </c>
      <c r="AD14" s="480"/>
      <c r="AE14" s="480"/>
      <c r="AF14" s="480"/>
      <c r="AG14" s="481"/>
      <c r="AH14" s="479">
        <v>22.7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10.6</v>
      </c>
      <c r="CU14" s="458"/>
      <c r="CV14" s="458"/>
      <c r="CW14" s="458"/>
      <c r="CX14" s="458"/>
      <c r="CY14" s="458"/>
      <c r="CZ14" s="458"/>
      <c r="DA14" s="459"/>
      <c r="DB14" s="490">
        <v>11.7</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11649</v>
      </c>
      <c r="S15" s="487"/>
      <c r="T15" s="487"/>
      <c r="U15" s="487"/>
      <c r="V15" s="488"/>
      <c r="W15" s="474" t="s">
        <v>130</v>
      </c>
      <c r="X15" s="398"/>
      <c r="Y15" s="398"/>
      <c r="Z15" s="398"/>
      <c r="AA15" s="398"/>
      <c r="AB15" s="399"/>
      <c r="AC15" s="361">
        <v>916</v>
      </c>
      <c r="AD15" s="362"/>
      <c r="AE15" s="362"/>
      <c r="AF15" s="362"/>
      <c r="AG15" s="363"/>
      <c r="AH15" s="361">
        <v>951</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1167701</v>
      </c>
      <c r="BO15" s="381"/>
      <c r="BP15" s="381"/>
      <c r="BQ15" s="381"/>
      <c r="BR15" s="381"/>
      <c r="BS15" s="381"/>
      <c r="BT15" s="381"/>
      <c r="BU15" s="382"/>
      <c r="BV15" s="380">
        <v>1151015</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17</v>
      </c>
      <c r="AD16" s="480"/>
      <c r="AE16" s="480"/>
      <c r="AF16" s="480"/>
      <c r="AG16" s="481"/>
      <c r="AH16" s="479">
        <v>16.899999999999999</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4191472</v>
      </c>
      <c r="BO16" s="386"/>
      <c r="BP16" s="386"/>
      <c r="BQ16" s="386"/>
      <c r="BR16" s="386"/>
      <c r="BS16" s="386"/>
      <c r="BT16" s="386"/>
      <c r="BU16" s="387"/>
      <c r="BV16" s="385">
        <v>3952765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3244</v>
      </c>
      <c r="AD17" s="362"/>
      <c r="AE17" s="362"/>
      <c r="AF17" s="362"/>
      <c r="AG17" s="363"/>
      <c r="AH17" s="361">
        <v>3409</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1460635</v>
      </c>
      <c r="BO17" s="386"/>
      <c r="BP17" s="386"/>
      <c r="BQ17" s="386"/>
      <c r="BR17" s="386"/>
      <c r="BS17" s="386"/>
      <c r="BT17" s="386"/>
      <c r="BU17" s="387"/>
      <c r="BV17" s="385">
        <v>1438030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137.32</v>
      </c>
      <c r="M18" s="450"/>
      <c r="N18" s="450"/>
      <c r="O18" s="450"/>
      <c r="P18" s="450"/>
      <c r="Q18" s="450"/>
      <c r="R18" s="451"/>
      <c r="S18" s="451"/>
      <c r="T18" s="451"/>
      <c r="U18" s="451"/>
      <c r="V18" s="452"/>
      <c r="W18" s="466"/>
      <c r="X18" s="467"/>
      <c r="Y18" s="467"/>
      <c r="Z18" s="467"/>
      <c r="AA18" s="467"/>
      <c r="AB18" s="475"/>
      <c r="AC18" s="349">
        <v>60.2</v>
      </c>
      <c r="AD18" s="350"/>
      <c r="AE18" s="350"/>
      <c r="AF18" s="350"/>
      <c r="AG18" s="453"/>
      <c r="AH18" s="349">
        <v>60.5</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4719600</v>
      </c>
      <c r="BO18" s="386"/>
      <c r="BP18" s="386"/>
      <c r="BQ18" s="386"/>
      <c r="BR18" s="386"/>
      <c r="BS18" s="386"/>
      <c r="BT18" s="386"/>
      <c r="BU18" s="387"/>
      <c r="BV18" s="385">
        <v>4726008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84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10080387</v>
      </c>
      <c r="BO19" s="386"/>
      <c r="BP19" s="386"/>
      <c r="BQ19" s="386"/>
      <c r="BR19" s="386"/>
      <c r="BS19" s="386"/>
      <c r="BT19" s="386"/>
      <c r="BU19" s="387"/>
      <c r="BV19" s="385">
        <v>6634034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4676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12434176</v>
      </c>
      <c r="BO23" s="386"/>
      <c r="BP23" s="386"/>
      <c r="BQ23" s="386"/>
      <c r="BR23" s="386"/>
      <c r="BS23" s="386"/>
      <c r="BT23" s="386"/>
      <c r="BU23" s="387"/>
      <c r="BV23" s="385">
        <v>9960666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7630</v>
      </c>
      <c r="R24" s="362"/>
      <c r="S24" s="362"/>
      <c r="T24" s="362"/>
      <c r="U24" s="362"/>
      <c r="V24" s="363"/>
      <c r="W24" s="427"/>
      <c r="X24" s="418"/>
      <c r="Y24" s="419"/>
      <c r="Z24" s="358" t="s">
        <v>153</v>
      </c>
      <c r="AA24" s="359"/>
      <c r="AB24" s="359"/>
      <c r="AC24" s="359"/>
      <c r="AD24" s="359"/>
      <c r="AE24" s="359"/>
      <c r="AF24" s="359"/>
      <c r="AG24" s="360"/>
      <c r="AH24" s="361">
        <v>157</v>
      </c>
      <c r="AI24" s="362"/>
      <c r="AJ24" s="362"/>
      <c r="AK24" s="362"/>
      <c r="AL24" s="363"/>
      <c r="AM24" s="361">
        <v>483717</v>
      </c>
      <c r="AN24" s="362"/>
      <c r="AO24" s="362"/>
      <c r="AP24" s="362"/>
      <c r="AQ24" s="362"/>
      <c r="AR24" s="363"/>
      <c r="AS24" s="361">
        <v>3081</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9669569</v>
      </c>
      <c r="BO24" s="386"/>
      <c r="BP24" s="386"/>
      <c r="BQ24" s="386"/>
      <c r="BR24" s="386"/>
      <c r="BS24" s="386"/>
      <c r="BT24" s="386"/>
      <c r="BU24" s="387"/>
      <c r="BV24" s="385">
        <v>7897361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5800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716942</v>
      </c>
      <c r="BO25" s="381"/>
      <c r="BP25" s="381"/>
      <c r="BQ25" s="381"/>
      <c r="BR25" s="381"/>
      <c r="BS25" s="381"/>
      <c r="BT25" s="381"/>
      <c r="BU25" s="382"/>
      <c r="BV25" s="380">
        <v>924280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5300</v>
      </c>
      <c r="R26" s="362"/>
      <c r="S26" s="362"/>
      <c r="T26" s="362"/>
      <c r="U26" s="362"/>
      <c r="V26" s="363"/>
      <c r="W26" s="427"/>
      <c r="X26" s="418"/>
      <c r="Y26" s="419"/>
      <c r="Z26" s="358" t="s">
        <v>159</v>
      </c>
      <c r="AA26" s="440"/>
      <c r="AB26" s="440"/>
      <c r="AC26" s="440"/>
      <c r="AD26" s="440"/>
      <c r="AE26" s="440"/>
      <c r="AF26" s="440"/>
      <c r="AG26" s="441"/>
      <c r="AH26" s="361">
        <v>6</v>
      </c>
      <c r="AI26" s="362"/>
      <c r="AJ26" s="362"/>
      <c r="AK26" s="362"/>
      <c r="AL26" s="363"/>
      <c r="AM26" s="361">
        <v>15678</v>
      </c>
      <c r="AN26" s="362"/>
      <c r="AO26" s="362"/>
      <c r="AP26" s="362"/>
      <c r="AQ26" s="362"/>
      <c r="AR26" s="363"/>
      <c r="AS26" s="361">
        <v>2613</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3100</v>
      </c>
      <c r="R27" s="362"/>
      <c r="S27" s="362"/>
      <c r="T27" s="362"/>
      <c r="U27" s="362"/>
      <c r="V27" s="363"/>
      <c r="W27" s="427"/>
      <c r="X27" s="418"/>
      <c r="Y27" s="419"/>
      <c r="Z27" s="358" t="s">
        <v>162</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112124</v>
      </c>
      <c r="BO27" s="389"/>
      <c r="BP27" s="389"/>
      <c r="BQ27" s="389"/>
      <c r="BR27" s="389"/>
      <c r="BS27" s="389"/>
      <c r="BT27" s="389"/>
      <c r="BU27" s="390"/>
      <c r="BV27" s="388">
        <v>112080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2560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818702</v>
      </c>
      <c r="BO28" s="381"/>
      <c r="BP28" s="381"/>
      <c r="BQ28" s="381"/>
      <c r="BR28" s="381"/>
      <c r="BS28" s="381"/>
      <c r="BT28" s="381"/>
      <c r="BU28" s="382"/>
      <c r="BV28" s="380">
        <v>1465325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12</v>
      </c>
      <c r="M29" s="362"/>
      <c r="N29" s="362"/>
      <c r="O29" s="362"/>
      <c r="P29" s="363"/>
      <c r="Q29" s="361">
        <v>2330</v>
      </c>
      <c r="R29" s="362"/>
      <c r="S29" s="362"/>
      <c r="T29" s="362"/>
      <c r="U29" s="362"/>
      <c r="V29" s="363"/>
      <c r="W29" s="428"/>
      <c r="X29" s="429"/>
      <c r="Y29" s="430"/>
      <c r="Z29" s="358" t="s">
        <v>169</v>
      </c>
      <c r="AA29" s="359"/>
      <c r="AB29" s="359"/>
      <c r="AC29" s="359"/>
      <c r="AD29" s="359"/>
      <c r="AE29" s="359"/>
      <c r="AF29" s="359"/>
      <c r="AG29" s="360"/>
      <c r="AH29" s="361">
        <v>157</v>
      </c>
      <c r="AI29" s="362"/>
      <c r="AJ29" s="362"/>
      <c r="AK29" s="362"/>
      <c r="AL29" s="363"/>
      <c r="AM29" s="361">
        <v>483717</v>
      </c>
      <c r="AN29" s="362"/>
      <c r="AO29" s="362"/>
      <c r="AP29" s="362"/>
      <c r="AQ29" s="362"/>
      <c r="AR29" s="363"/>
      <c r="AS29" s="361">
        <v>3081</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172163</v>
      </c>
      <c r="BO29" s="386"/>
      <c r="BP29" s="386"/>
      <c r="BQ29" s="386"/>
      <c r="BR29" s="386"/>
      <c r="BS29" s="386"/>
      <c r="BT29" s="386"/>
      <c r="BU29" s="387"/>
      <c r="BV29" s="385">
        <v>172075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95.9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2098180</v>
      </c>
      <c r="BO30" s="389"/>
      <c r="BP30" s="389"/>
      <c r="BQ30" s="389"/>
      <c r="BR30" s="389"/>
      <c r="BS30" s="389"/>
      <c r="BT30" s="389"/>
      <c r="BU30" s="390"/>
      <c r="BV30" s="388">
        <v>1548223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南阿蘇村国民健康保険特別会計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南阿蘇村上水道事業会計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南阿蘇村簡易水道特別会計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阿蘇広域行政事務組合（一般会計）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（株）はくすい</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南阿蘇村住宅新築資金等貸付金特別会計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南阿蘇村介護保険特別会計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南阿蘇村農業集落排水特別会計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阿蘇広域行政事務組合（養護老人ホーム湯の里荘特別会計）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（株）ちょうよう</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南阿蘇村後期高齢者医療特別会計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9</v>
      </c>
      <c r="BF36" s="345"/>
      <c r="BG36" s="344" t="str">
        <f>IF('各会計、関係団体の財政状況及び健全化判断比率'!B34="","",'各会計、関係団体の財政状況及び健全化判断比率'!B34)</f>
        <v>南阿蘇村生活排水処理事業特別会計</v>
      </c>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阿蘇広域行政事務組合（阿蘇ふるさと市町村圏特別会計）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（株）くぎのむら</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阿蘇広域行政事務組合（特別養護老人ホーム阿蘇みやま荘特別会計）</v>
      </c>
      <c r="BZ37" s="344"/>
      <c r="CA37" s="344"/>
      <c r="CB37" s="344"/>
      <c r="CC37" s="344"/>
      <c r="CD37" s="344"/>
      <c r="CE37" s="344"/>
      <c r="CF37" s="344"/>
      <c r="CG37" s="344"/>
      <c r="CH37" s="344"/>
      <c r="CI37" s="344"/>
      <c r="CJ37" s="344"/>
      <c r="CK37" s="344"/>
      <c r="CL37" s="344"/>
      <c r="CM37" s="344"/>
      <c r="CN37" s="167"/>
      <c r="CO37" s="345">
        <f t="shared" si="3"/>
        <v>20</v>
      </c>
      <c r="CP37" s="345"/>
      <c r="CQ37" s="344" t="str">
        <f>IF('各会計、関係団体の財政状況及び健全化判断比率'!BS10="","",'各会計、関係団体の財政状況及び健全化判断比率'!BS10)</f>
        <v>南阿蘇鉄道（株）</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熊本県市町村総合事務組合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熊本県後期高齢者医療広域連合（一般会計）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熊本県後期高齢者医療広域連合（後期高齢者医療特別会計）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3" t="s">
        <v>525</v>
      </c>
      <c r="D34" s="1153"/>
      <c r="E34" s="1154"/>
      <c r="F34" s="32">
        <v>11.81</v>
      </c>
      <c r="G34" s="33">
        <v>12.26</v>
      </c>
      <c r="H34" s="33">
        <v>15.28</v>
      </c>
      <c r="I34" s="33">
        <v>13.75</v>
      </c>
      <c r="J34" s="34">
        <v>31.33</v>
      </c>
      <c r="K34" s="22"/>
      <c r="L34" s="22"/>
      <c r="M34" s="22"/>
      <c r="N34" s="22"/>
      <c r="O34" s="22"/>
      <c r="P34" s="22"/>
    </row>
    <row r="35" spans="1:16" ht="39" customHeight="1">
      <c r="A35" s="22"/>
      <c r="B35" s="35"/>
      <c r="C35" s="1147" t="s">
        <v>526</v>
      </c>
      <c r="D35" s="1148"/>
      <c r="E35" s="1149"/>
      <c r="F35" s="36">
        <v>2.1</v>
      </c>
      <c r="G35" s="37">
        <v>3.2</v>
      </c>
      <c r="H35" s="37">
        <v>2.7</v>
      </c>
      <c r="I35" s="37">
        <v>2.5299999999999998</v>
      </c>
      <c r="J35" s="38">
        <v>3.08</v>
      </c>
      <c r="K35" s="22"/>
      <c r="L35" s="22"/>
      <c r="M35" s="22"/>
      <c r="N35" s="22"/>
      <c r="O35" s="22"/>
      <c r="P35" s="22"/>
    </row>
    <row r="36" spans="1:16" ht="39" customHeight="1">
      <c r="A36" s="22"/>
      <c r="B36" s="35"/>
      <c r="C36" s="1147" t="s">
        <v>527</v>
      </c>
      <c r="D36" s="1148"/>
      <c r="E36" s="1149"/>
      <c r="F36" s="36">
        <v>0.94</v>
      </c>
      <c r="G36" s="37">
        <v>0.94</v>
      </c>
      <c r="H36" s="37">
        <v>0.83</v>
      </c>
      <c r="I36" s="37">
        <v>1.08</v>
      </c>
      <c r="J36" s="38">
        <v>1.92</v>
      </c>
      <c r="K36" s="22"/>
      <c r="L36" s="22"/>
      <c r="M36" s="22"/>
      <c r="N36" s="22"/>
      <c r="O36" s="22"/>
      <c r="P36" s="22"/>
    </row>
    <row r="37" spans="1:16" ht="39" customHeight="1">
      <c r="A37" s="22"/>
      <c r="B37" s="35"/>
      <c r="C37" s="1147" t="s">
        <v>528</v>
      </c>
      <c r="D37" s="1148"/>
      <c r="E37" s="1149"/>
      <c r="F37" s="36">
        <v>0.31</v>
      </c>
      <c r="G37" s="37">
        <v>0.34</v>
      </c>
      <c r="H37" s="37">
        <v>0.75</v>
      </c>
      <c r="I37" s="37">
        <v>1.17</v>
      </c>
      <c r="J37" s="38">
        <v>1.28</v>
      </c>
      <c r="K37" s="22"/>
      <c r="L37" s="22"/>
      <c r="M37" s="22"/>
      <c r="N37" s="22"/>
      <c r="O37" s="22"/>
      <c r="P37" s="22"/>
    </row>
    <row r="38" spans="1:16" ht="39" customHeight="1">
      <c r="A38" s="22"/>
      <c r="B38" s="35"/>
      <c r="C38" s="1147" t="s">
        <v>529</v>
      </c>
      <c r="D38" s="1148"/>
      <c r="E38" s="1149"/>
      <c r="F38" s="36">
        <v>0.61</v>
      </c>
      <c r="G38" s="37">
        <v>0.55000000000000004</v>
      </c>
      <c r="H38" s="37">
        <v>1.77</v>
      </c>
      <c r="I38" s="37">
        <v>0.55000000000000004</v>
      </c>
      <c r="J38" s="38">
        <v>1.2</v>
      </c>
      <c r="K38" s="22"/>
      <c r="L38" s="22"/>
      <c r="M38" s="22"/>
      <c r="N38" s="22"/>
      <c r="O38" s="22"/>
      <c r="P38" s="22"/>
    </row>
    <row r="39" spans="1:16" ht="39" customHeight="1">
      <c r="A39" s="22"/>
      <c r="B39" s="35"/>
      <c r="C39" s="1147" t="s">
        <v>530</v>
      </c>
      <c r="D39" s="1148"/>
      <c r="E39" s="1149"/>
      <c r="F39" s="36">
        <v>0.17</v>
      </c>
      <c r="G39" s="37">
        <v>0.13</v>
      </c>
      <c r="H39" s="37">
        <v>0.45</v>
      </c>
      <c r="I39" s="37">
        <v>0.16</v>
      </c>
      <c r="J39" s="38">
        <v>0.1</v>
      </c>
      <c r="K39" s="22"/>
      <c r="L39" s="22"/>
      <c r="M39" s="22"/>
      <c r="N39" s="22"/>
      <c r="O39" s="22"/>
      <c r="P39" s="22"/>
    </row>
    <row r="40" spans="1:16" ht="39" customHeight="1">
      <c r="A40" s="22"/>
      <c r="B40" s="35"/>
      <c r="C40" s="1147" t="s">
        <v>531</v>
      </c>
      <c r="D40" s="1148"/>
      <c r="E40" s="1149"/>
      <c r="F40" s="36">
        <v>0.17</v>
      </c>
      <c r="G40" s="37">
        <v>0.13</v>
      </c>
      <c r="H40" s="37">
        <v>0.23</v>
      </c>
      <c r="I40" s="37">
        <v>0.02</v>
      </c>
      <c r="J40" s="38">
        <v>0</v>
      </c>
      <c r="K40" s="22"/>
      <c r="L40" s="22"/>
      <c r="M40" s="22"/>
      <c r="N40" s="22"/>
      <c r="O40" s="22"/>
      <c r="P40" s="22"/>
    </row>
    <row r="41" spans="1:16" ht="39" customHeight="1">
      <c r="A41" s="22"/>
      <c r="B41" s="35"/>
      <c r="C41" s="1147" t="s">
        <v>532</v>
      </c>
      <c r="D41" s="1148"/>
      <c r="E41" s="1149"/>
      <c r="F41" s="36">
        <v>0</v>
      </c>
      <c r="G41" s="37">
        <v>0</v>
      </c>
      <c r="H41" s="37">
        <v>0</v>
      </c>
      <c r="I41" s="37">
        <v>0</v>
      </c>
      <c r="J41" s="38">
        <v>0</v>
      </c>
      <c r="K41" s="22"/>
      <c r="L41" s="22"/>
      <c r="M41" s="22"/>
      <c r="N41" s="22"/>
      <c r="O41" s="22"/>
      <c r="P41" s="22"/>
    </row>
    <row r="42" spans="1:16" ht="39" customHeight="1">
      <c r="A42" s="22"/>
      <c r="B42" s="39"/>
      <c r="C42" s="1147" t="s">
        <v>533</v>
      </c>
      <c r="D42" s="1148"/>
      <c r="E42" s="1149"/>
      <c r="F42" s="36" t="s">
        <v>479</v>
      </c>
      <c r="G42" s="37" t="s">
        <v>479</v>
      </c>
      <c r="H42" s="37" t="s">
        <v>479</v>
      </c>
      <c r="I42" s="37" t="s">
        <v>479</v>
      </c>
      <c r="J42" s="38" t="s">
        <v>479</v>
      </c>
      <c r="K42" s="22"/>
      <c r="L42" s="22"/>
      <c r="M42" s="22"/>
      <c r="N42" s="22"/>
      <c r="O42" s="22"/>
      <c r="P42" s="22"/>
    </row>
    <row r="43" spans="1:16" ht="39" customHeight="1" thickBot="1">
      <c r="A43" s="22"/>
      <c r="B43" s="40"/>
      <c r="C43" s="1150" t="s">
        <v>534</v>
      </c>
      <c r="D43" s="1151"/>
      <c r="E43" s="1152"/>
      <c r="F43" s="41">
        <v>0.08</v>
      </c>
      <c r="G43" s="42">
        <v>0.11</v>
      </c>
      <c r="H43" s="42">
        <v>0.15</v>
      </c>
      <c r="I43" s="42">
        <v>0.17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3" t="s">
        <v>11</v>
      </c>
      <c r="C45" s="1164"/>
      <c r="D45" s="58"/>
      <c r="E45" s="1169" t="s">
        <v>12</v>
      </c>
      <c r="F45" s="1169"/>
      <c r="G45" s="1169"/>
      <c r="H45" s="1169"/>
      <c r="I45" s="1169"/>
      <c r="J45" s="1170"/>
      <c r="K45" s="59">
        <v>811</v>
      </c>
      <c r="L45" s="60">
        <v>783</v>
      </c>
      <c r="M45" s="60">
        <v>757</v>
      </c>
      <c r="N45" s="60">
        <v>850</v>
      </c>
      <c r="O45" s="61">
        <v>892</v>
      </c>
      <c r="P45" s="48"/>
      <c r="Q45" s="48"/>
      <c r="R45" s="48"/>
      <c r="S45" s="48"/>
      <c r="T45" s="48"/>
      <c r="U45" s="48"/>
    </row>
    <row r="46" spans="1:21" ht="30.75" customHeight="1">
      <c r="A46" s="48"/>
      <c r="B46" s="1165"/>
      <c r="C46" s="1166"/>
      <c r="D46" s="62"/>
      <c r="E46" s="1157" t="s">
        <v>13</v>
      </c>
      <c r="F46" s="1157"/>
      <c r="G46" s="1157"/>
      <c r="H46" s="1157"/>
      <c r="I46" s="1157"/>
      <c r="J46" s="1158"/>
      <c r="K46" s="63" t="s">
        <v>479</v>
      </c>
      <c r="L46" s="64" t="s">
        <v>479</v>
      </c>
      <c r="M46" s="64" t="s">
        <v>479</v>
      </c>
      <c r="N46" s="64" t="s">
        <v>479</v>
      </c>
      <c r="O46" s="65" t="s">
        <v>479</v>
      </c>
      <c r="P46" s="48"/>
      <c r="Q46" s="48"/>
      <c r="R46" s="48"/>
      <c r="S46" s="48"/>
      <c r="T46" s="48"/>
      <c r="U46" s="48"/>
    </row>
    <row r="47" spans="1:21" ht="30.75" customHeight="1">
      <c r="A47" s="48"/>
      <c r="B47" s="1165"/>
      <c r="C47" s="1166"/>
      <c r="D47" s="62"/>
      <c r="E47" s="1157" t="s">
        <v>14</v>
      </c>
      <c r="F47" s="1157"/>
      <c r="G47" s="1157"/>
      <c r="H47" s="1157"/>
      <c r="I47" s="1157"/>
      <c r="J47" s="1158"/>
      <c r="K47" s="63" t="s">
        <v>479</v>
      </c>
      <c r="L47" s="64" t="s">
        <v>479</v>
      </c>
      <c r="M47" s="64" t="s">
        <v>479</v>
      </c>
      <c r="N47" s="64" t="s">
        <v>479</v>
      </c>
      <c r="O47" s="65" t="s">
        <v>479</v>
      </c>
      <c r="P47" s="48"/>
      <c r="Q47" s="48"/>
      <c r="R47" s="48"/>
      <c r="S47" s="48"/>
      <c r="T47" s="48"/>
      <c r="U47" s="48"/>
    </row>
    <row r="48" spans="1:21" ht="30.75" customHeight="1">
      <c r="A48" s="48"/>
      <c r="B48" s="1165"/>
      <c r="C48" s="1166"/>
      <c r="D48" s="62"/>
      <c r="E48" s="1157" t="s">
        <v>15</v>
      </c>
      <c r="F48" s="1157"/>
      <c r="G48" s="1157"/>
      <c r="H48" s="1157"/>
      <c r="I48" s="1157"/>
      <c r="J48" s="1158"/>
      <c r="K48" s="63">
        <v>95</v>
      </c>
      <c r="L48" s="64">
        <v>92</v>
      </c>
      <c r="M48" s="64">
        <v>86</v>
      </c>
      <c r="N48" s="64">
        <v>66</v>
      </c>
      <c r="O48" s="65">
        <v>72</v>
      </c>
      <c r="P48" s="48"/>
      <c r="Q48" s="48"/>
      <c r="R48" s="48"/>
      <c r="S48" s="48"/>
      <c r="T48" s="48"/>
      <c r="U48" s="48"/>
    </row>
    <row r="49" spans="1:21" ht="30.75" customHeight="1">
      <c r="A49" s="48"/>
      <c r="B49" s="1165"/>
      <c r="C49" s="1166"/>
      <c r="D49" s="62"/>
      <c r="E49" s="1157" t="s">
        <v>16</v>
      </c>
      <c r="F49" s="1157"/>
      <c r="G49" s="1157"/>
      <c r="H49" s="1157"/>
      <c r="I49" s="1157"/>
      <c r="J49" s="1158"/>
      <c r="K49" s="63">
        <v>105</v>
      </c>
      <c r="L49" s="64">
        <v>84</v>
      </c>
      <c r="M49" s="64">
        <v>83</v>
      </c>
      <c r="N49" s="64">
        <v>86</v>
      </c>
      <c r="O49" s="65">
        <v>82</v>
      </c>
      <c r="P49" s="48"/>
      <c r="Q49" s="48"/>
      <c r="R49" s="48"/>
      <c r="S49" s="48"/>
      <c r="T49" s="48"/>
      <c r="U49" s="48"/>
    </row>
    <row r="50" spans="1:21" ht="30.75" customHeight="1">
      <c r="A50" s="48"/>
      <c r="B50" s="1165"/>
      <c r="C50" s="1166"/>
      <c r="D50" s="62"/>
      <c r="E50" s="1157" t="s">
        <v>17</v>
      </c>
      <c r="F50" s="1157"/>
      <c r="G50" s="1157"/>
      <c r="H50" s="1157"/>
      <c r="I50" s="1157"/>
      <c r="J50" s="1158"/>
      <c r="K50" s="63">
        <v>60</v>
      </c>
      <c r="L50" s="64">
        <v>60</v>
      </c>
      <c r="M50" s="64">
        <v>60</v>
      </c>
      <c r="N50" s="64">
        <v>40</v>
      </c>
      <c r="O50" s="65">
        <v>40</v>
      </c>
      <c r="P50" s="48"/>
      <c r="Q50" s="48"/>
      <c r="R50" s="48"/>
      <c r="S50" s="48"/>
      <c r="T50" s="48"/>
      <c r="U50" s="48"/>
    </row>
    <row r="51" spans="1:21" ht="30.75" customHeight="1">
      <c r="A51" s="48"/>
      <c r="B51" s="1167"/>
      <c r="C51" s="1168"/>
      <c r="D51" s="66"/>
      <c r="E51" s="1157" t="s">
        <v>18</v>
      </c>
      <c r="F51" s="1157"/>
      <c r="G51" s="1157"/>
      <c r="H51" s="1157"/>
      <c r="I51" s="1157"/>
      <c r="J51" s="1158"/>
      <c r="K51" s="63" t="s">
        <v>479</v>
      </c>
      <c r="L51" s="64" t="s">
        <v>479</v>
      </c>
      <c r="M51" s="64">
        <v>0</v>
      </c>
      <c r="N51" s="64">
        <v>0</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770</v>
      </c>
      <c r="L52" s="64">
        <v>722</v>
      </c>
      <c r="M52" s="64">
        <v>720</v>
      </c>
      <c r="N52" s="64">
        <v>776</v>
      </c>
      <c r="O52" s="65">
        <v>764</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301</v>
      </c>
      <c r="L53" s="69">
        <v>297</v>
      </c>
      <c r="M53" s="69">
        <v>266</v>
      </c>
      <c r="N53" s="69">
        <v>266</v>
      </c>
      <c r="O53" s="70">
        <v>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3" t="s">
        <v>24</v>
      </c>
      <c r="C41" s="1184"/>
      <c r="D41" s="81"/>
      <c r="E41" s="1185" t="s">
        <v>25</v>
      </c>
      <c r="F41" s="1185"/>
      <c r="G41" s="1185"/>
      <c r="H41" s="1186"/>
      <c r="I41" s="82">
        <v>8171</v>
      </c>
      <c r="J41" s="83">
        <v>8176</v>
      </c>
      <c r="K41" s="83">
        <v>9033</v>
      </c>
      <c r="L41" s="83">
        <v>9961</v>
      </c>
      <c r="M41" s="84">
        <v>12670</v>
      </c>
    </row>
    <row r="42" spans="2:13" ht="27.75" customHeight="1">
      <c r="B42" s="1173"/>
      <c r="C42" s="1174"/>
      <c r="D42" s="85"/>
      <c r="E42" s="1177" t="s">
        <v>26</v>
      </c>
      <c r="F42" s="1177"/>
      <c r="G42" s="1177"/>
      <c r="H42" s="1178"/>
      <c r="I42" s="86">
        <v>278</v>
      </c>
      <c r="J42" s="87">
        <v>218</v>
      </c>
      <c r="K42" s="87">
        <v>158</v>
      </c>
      <c r="L42" s="87">
        <v>119</v>
      </c>
      <c r="M42" s="88">
        <v>79</v>
      </c>
    </row>
    <row r="43" spans="2:13" ht="27.75" customHeight="1">
      <c r="B43" s="1173"/>
      <c r="C43" s="1174"/>
      <c r="D43" s="85"/>
      <c r="E43" s="1177" t="s">
        <v>27</v>
      </c>
      <c r="F43" s="1177"/>
      <c r="G43" s="1177"/>
      <c r="H43" s="1178"/>
      <c r="I43" s="86">
        <v>589</v>
      </c>
      <c r="J43" s="87">
        <v>601</v>
      </c>
      <c r="K43" s="87">
        <v>569</v>
      </c>
      <c r="L43" s="87">
        <v>512</v>
      </c>
      <c r="M43" s="88">
        <v>610</v>
      </c>
    </row>
    <row r="44" spans="2:13" ht="27.75" customHeight="1">
      <c r="B44" s="1173"/>
      <c r="C44" s="1174"/>
      <c r="D44" s="85"/>
      <c r="E44" s="1177" t="s">
        <v>28</v>
      </c>
      <c r="F44" s="1177"/>
      <c r="G44" s="1177"/>
      <c r="H44" s="1178"/>
      <c r="I44" s="86">
        <v>557</v>
      </c>
      <c r="J44" s="87">
        <v>460</v>
      </c>
      <c r="K44" s="87">
        <v>483</v>
      </c>
      <c r="L44" s="87">
        <v>383</v>
      </c>
      <c r="M44" s="88">
        <v>335</v>
      </c>
    </row>
    <row r="45" spans="2:13" ht="27.75" customHeight="1">
      <c r="B45" s="1173"/>
      <c r="C45" s="1174"/>
      <c r="D45" s="85"/>
      <c r="E45" s="1177" t="s">
        <v>29</v>
      </c>
      <c r="F45" s="1177"/>
      <c r="G45" s="1177"/>
      <c r="H45" s="1178"/>
      <c r="I45" s="86">
        <v>1403</v>
      </c>
      <c r="J45" s="87">
        <v>1419</v>
      </c>
      <c r="K45" s="87">
        <v>1329</v>
      </c>
      <c r="L45" s="87">
        <v>1201</v>
      </c>
      <c r="M45" s="88">
        <v>688</v>
      </c>
    </row>
    <row r="46" spans="2:13" ht="27.75" customHeight="1">
      <c r="B46" s="1173"/>
      <c r="C46" s="1174"/>
      <c r="D46" s="89"/>
      <c r="E46" s="1177" t="s">
        <v>30</v>
      </c>
      <c r="F46" s="1177"/>
      <c r="G46" s="1177"/>
      <c r="H46" s="1178"/>
      <c r="I46" s="86">
        <v>5</v>
      </c>
      <c r="J46" s="87">
        <v>3</v>
      </c>
      <c r="K46" s="87">
        <v>2</v>
      </c>
      <c r="L46" s="87">
        <v>1</v>
      </c>
      <c r="M46" s="88">
        <v>1</v>
      </c>
    </row>
    <row r="47" spans="2:13" ht="27.75" customHeight="1">
      <c r="B47" s="1173"/>
      <c r="C47" s="1174"/>
      <c r="D47" s="90"/>
      <c r="E47" s="1187" t="s">
        <v>31</v>
      </c>
      <c r="F47" s="1188"/>
      <c r="G47" s="1188"/>
      <c r="H47" s="1189"/>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5"/>
      <c r="C49" s="1176"/>
      <c r="D49" s="85"/>
      <c r="E49" s="1177" t="s">
        <v>33</v>
      </c>
      <c r="F49" s="1177"/>
      <c r="G49" s="1177"/>
      <c r="H49" s="1178"/>
      <c r="I49" s="86" t="s">
        <v>479</v>
      </c>
      <c r="J49" s="87" t="s">
        <v>479</v>
      </c>
      <c r="K49" s="87" t="s">
        <v>479</v>
      </c>
      <c r="L49" s="87" t="s">
        <v>479</v>
      </c>
      <c r="M49" s="88" t="s">
        <v>479</v>
      </c>
    </row>
    <row r="50" spans="2:13" ht="27.75" customHeight="1">
      <c r="B50" s="1171" t="s">
        <v>34</v>
      </c>
      <c r="C50" s="1172"/>
      <c r="D50" s="91"/>
      <c r="E50" s="1177" t="s">
        <v>35</v>
      </c>
      <c r="F50" s="1177"/>
      <c r="G50" s="1177"/>
      <c r="H50" s="1178"/>
      <c r="I50" s="86">
        <v>3244</v>
      </c>
      <c r="J50" s="87">
        <v>3686</v>
      </c>
      <c r="K50" s="87">
        <v>3579</v>
      </c>
      <c r="L50" s="87">
        <v>3383</v>
      </c>
      <c r="M50" s="88">
        <v>3313</v>
      </c>
    </row>
    <row r="51" spans="2:13" ht="27.75" customHeight="1">
      <c r="B51" s="1173"/>
      <c r="C51" s="1174"/>
      <c r="D51" s="85"/>
      <c r="E51" s="1177" t="s">
        <v>36</v>
      </c>
      <c r="F51" s="1177"/>
      <c r="G51" s="1177"/>
      <c r="H51" s="1178"/>
      <c r="I51" s="86">
        <v>246</v>
      </c>
      <c r="J51" s="87">
        <v>219</v>
      </c>
      <c r="K51" s="87">
        <v>203</v>
      </c>
      <c r="L51" s="87">
        <v>177</v>
      </c>
      <c r="M51" s="88">
        <v>152</v>
      </c>
    </row>
    <row r="52" spans="2:13" ht="27.75" customHeight="1">
      <c r="B52" s="1175"/>
      <c r="C52" s="1176"/>
      <c r="D52" s="85"/>
      <c r="E52" s="1177" t="s">
        <v>37</v>
      </c>
      <c r="F52" s="1177"/>
      <c r="G52" s="1177"/>
      <c r="H52" s="1178"/>
      <c r="I52" s="86">
        <v>7133</v>
      </c>
      <c r="J52" s="87">
        <v>6766</v>
      </c>
      <c r="K52" s="87">
        <v>7377</v>
      </c>
      <c r="L52" s="87">
        <v>8103</v>
      </c>
      <c r="M52" s="88">
        <v>10459</v>
      </c>
    </row>
    <row r="53" spans="2:13" ht="27.75" customHeight="1" thickBot="1">
      <c r="B53" s="1179" t="s">
        <v>21</v>
      </c>
      <c r="C53" s="1180"/>
      <c r="D53" s="92"/>
      <c r="E53" s="1181" t="s">
        <v>38</v>
      </c>
      <c r="F53" s="1181"/>
      <c r="G53" s="1181"/>
      <c r="H53" s="1182"/>
      <c r="I53" s="93">
        <v>380</v>
      </c>
      <c r="J53" s="94">
        <v>206</v>
      </c>
      <c r="K53" s="94">
        <v>414</v>
      </c>
      <c r="L53" s="94">
        <v>513</v>
      </c>
      <c r="M53" s="95">
        <v>459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80585</v>
      </c>
      <c r="E3" s="118"/>
      <c r="F3" s="119">
        <v>114097</v>
      </c>
      <c r="G3" s="120"/>
      <c r="H3" s="121"/>
    </row>
    <row r="4" spans="1:8">
      <c r="A4" s="122"/>
      <c r="B4" s="123"/>
      <c r="C4" s="124"/>
      <c r="D4" s="125">
        <v>73424</v>
      </c>
      <c r="E4" s="126"/>
      <c r="F4" s="127">
        <v>61630</v>
      </c>
      <c r="G4" s="128"/>
      <c r="H4" s="129"/>
    </row>
    <row r="5" spans="1:8">
      <c r="A5" s="110" t="s">
        <v>513</v>
      </c>
      <c r="B5" s="115"/>
      <c r="C5" s="116"/>
      <c r="D5" s="117">
        <v>78546</v>
      </c>
      <c r="E5" s="118"/>
      <c r="F5" s="119">
        <v>136577</v>
      </c>
      <c r="G5" s="120"/>
      <c r="H5" s="121"/>
    </row>
    <row r="6" spans="1:8">
      <c r="A6" s="122"/>
      <c r="B6" s="123"/>
      <c r="C6" s="124"/>
      <c r="D6" s="125">
        <v>69835</v>
      </c>
      <c r="E6" s="126"/>
      <c r="F6" s="127">
        <v>59645</v>
      </c>
      <c r="G6" s="128"/>
      <c r="H6" s="129"/>
    </row>
    <row r="7" spans="1:8">
      <c r="A7" s="110" t="s">
        <v>514</v>
      </c>
      <c r="B7" s="115"/>
      <c r="C7" s="116"/>
      <c r="D7" s="117">
        <v>178731</v>
      </c>
      <c r="E7" s="118"/>
      <c r="F7" s="119">
        <v>132212</v>
      </c>
      <c r="G7" s="120"/>
      <c r="H7" s="121"/>
    </row>
    <row r="8" spans="1:8">
      <c r="A8" s="122"/>
      <c r="B8" s="123"/>
      <c r="C8" s="124"/>
      <c r="D8" s="125">
        <v>144161</v>
      </c>
      <c r="E8" s="126"/>
      <c r="F8" s="127">
        <v>67114</v>
      </c>
      <c r="G8" s="128"/>
      <c r="H8" s="129"/>
    </row>
    <row r="9" spans="1:8">
      <c r="A9" s="110" t="s">
        <v>515</v>
      </c>
      <c r="B9" s="115"/>
      <c r="C9" s="116"/>
      <c r="D9" s="117">
        <v>172871</v>
      </c>
      <c r="E9" s="118"/>
      <c r="F9" s="119">
        <v>93741</v>
      </c>
      <c r="G9" s="120"/>
      <c r="H9" s="121"/>
    </row>
    <row r="10" spans="1:8">
      <c r="A10" s="122"/>
      <c r="B10" s="123"/>
      <c r="C10" s="124"/>
      <c r="D10" s="125">
        <v>148283</v>
      </c>
      <c r="E10" s="126"/>
      <c r="F10" s="127">
        <v>46285</v>
      </c>
      <c r="G10" s="128"/>
      <c r="H10" s="129"/>
    </row>
    <row r="11" spans="1:8">
      <c r="A11" s="110" t="s">
        <v>516</v>
      </c>
      <c r="B11" s="115"/>
      <c r="C11" s="116"/>
      <c r="D11" s="117">
        <v>165780</v>
      </c>
      <c r="E11" s="118"/>
      <c r="F11" s="119">
        <v>107537</v>
      </c>
      <c r="G11" s="120"/>
      <c r="H11" s="121"/>
    </row>
    <row r="12" spans="1:8">
      <c r="A12" s="122"/>
      <c r="B12" s="123"/>
      <c r="C12" s="130"/>
      <c r="D12" s="125">
        <v>155454</v>
      </c>
      <c r="E12" s="126"/>
      <c r="F12" s="127">
        <v>57923</v>
      </c>
      <c r="G12" s="128"/>
      <c r="H12" s="129"/>
    </row>
    <row r="13" spans="1:8">
      <c r="A13" s="110"/>
      <c r="B13" s="115"/>
      <c r="C13" s="131"/>
      <c r="D13" s="132">
        <v>135303</v>
      </c>
      <c r="E13" s="133"/>
      <c r="F13" s="134">
        <v>116833</v>
      </c>
      <c r="G13" s="135"/>
      <c r="H13" s="121"/>
    </row>
    <row r="14" spans="1:8">
      <c r="A14" s="122"/>
      <c r="B14" s="123"/>
      <c r="C14" s="124"/>
      <c r="D14" s="125">
        <v>118231</v>
      </c>
      <c r="E14" s="126"/>
      <c r="F14" s="127">
        <v>58519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11.81</v>
      </c>
      <c r="C19" s="136">
        <f>ROUND(VALUE(SUBSTITUTE(実質収支比率等に係る経年分析!G$48,"▲","-")),2)</f>
        <v>12.26</v>
      </c>
      <c r="D19" s="136">
        <f>ROUND(VALUE(SUBSTITUTE(実質収支比率等に係る経年分析!H$48,"▲","-")),2)</f>
        <v>15.28</v>
      </c>
      <c r="E19" s="136">
        <f>ROUND(VALUE(SUBSTITUTE(実質収支比率等に係る経年分析!I$48,"▲","-")),2)</f>
        <v>13.76</v>
      </c>
      <c r="F19" s="136">
        <f>ROUND(VALUE(SUBSTITUTE(実質収支比率等に係る経年分析!J$48,"▲","-")),2)</f>
        <v>31.34</v>
      </c>
    </row>
    <row r="20" spans="1:11">
      <c r="A20" s="136" t="s">
        <v>43</v>
      </c>
      <c r="B20" s="136">
        <f>ROUND(VALUE(SUBSTITUTE(実質収支比率等に係る経年分析!F$47,"▲","-")),2)</f>
        <v>28.32</v>
      </c>
      <c r="C20" s="136">
        <f>ROUND(VALUE(SUBSTITUTE(実質収支比率等に係る経年分析!G$47,"▲","-")),2)</f>
        <v>28.42</v>
      </c>
      <c r="D20" s="136">
        <f>ROUND(VALUE(SUBSTITUTE(実質収支比率等に係る経年分析!H$47,"▲","-")),2)</f>
        <v>28.69</v>
      </c>
      <c r="E20" s="136">
        <f>ROUND(VALUE(SUBSTITUTE(実質収支比率等に係る経年分析!I$47,"▲","-")),2)</f>
        <v>28.61</v>
      </c>
      <c r="F20" s="136">
        <f>ROUND(VALUE(SUBSTITUTE(実質収支比率等に係る経年分析!J$47,"▲","-")),2)</f>
        <v>16.170000000000002</v>
      </c>
    </row>
    <row r="21" spans="1:11">
      <c r="A21" s="136" t="s">
        <v>44</v>
      </c>
      <c r="B21" s="136">
        <f>IF(ISNUMBER(VALUE(SUBSTITUTE(実質収支比率等に係る経年分析!F$49,"▲","-"))),ROUND(VALUE(SUBSTITUTE(実質収支比率等に係る経年分析!F$49,"▲","-")),2),NA())</f>
        <v>2.3199999999999998</v>
      </c>
      <c r="C21" s="136">
        <f>IF(ISNUMBER(VALUE(SUBSTITUTE(実質収支比率等に係る経年分析!G$49,"▲","-"))),ROUND(VALUE(SUBSTITUTE(実質収支比率等に係る経年分析!G$49,"▲","-")),2),NA())</f>
        <v>0.43</v>
      </c>
      <c r="D21" s="136">
        <f>IF(ISNUMBER(VALUE(SUBSTITUTE(実質収支比率等に係る経年分析!H$49,"▲","-"))),ROUND(VALUE(SUBSTITUTE(実質収支比率等に係る経年分析!H$49,"▲","-")),2),NA())</f>
        <v>2.96</v>
      </c>
      <c r="E21" s="136">
        <f>IF(ISNUMBER(VALUE(SUBSTITUTE(実質収支比率等に係る経年分析!I$49,"▲","-"))),ROUND(VALUE(SUBSTITUTE(実質収支比率等に係る経年分析!I$49,"▲","-")),2),NA())</f>
        <v>-1.41</v>
      </c>
      <c r="F21" s="136">
        <f>IF(ISNUMBER(VALUE(SUBSTITUTE(実質収支比率等に係る経年分析!J$49,"▲","-"))),ROUND(VALUE(SUBSTITUTE(実質収支比率等に係る経年分析!J$49,"▲","-")),2),NA())</f>
        <v>4.6399999999999997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南阿蘇村住宅新築資金等貸付金特別会計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南阿蘇村農業集落排水特別会計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南阿蘇村生活排水処理事業特別会計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南阿蘇村簡易水道特別会計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0.55000000000000004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c r="A33" s="137" t="str">
        <f>IF(連結実質赤字比率に係る赤字・黒字の構成分析!C$37="",NA(),連結実質赤字比率に係る赤字・黒字の構成分析!C$37)</f>
        <v>南阿蘇村介護保険特別会計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1.28</v>
      </c>
    </row>
    <row r="34" spans="1:16">
      <c r="A34" s="137" t="str">
        <f>IF(連結実質赤字比率に係る赤字・黒字の構成分析!C$36="",NA(),連結実質赤字比率に係る赤字・黒字の構成分析!C$36)</f>
        <v>南阿蘇村国民健康保険特別会計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1.92</v>
      </c>
    </row>
    <row r="35" spans="1:16">
      <c r="A35" s="137" t="str">
        <f>IF(連結実質赤字比率に係る赤字・黒字の構成分析!C$35="",NA(),連結実質赤字比率に係る赤字・黒字の構成分析!C$35)</f>
        <v>南阿蘇村上水道事業会計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2.5299999999999998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31.33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770</v>
      </c>
      <c r="E42" s="138"/>
      <c r="F42" s="138"/>
      <c r="G42" s="138">
        <f>'実質公債費比率（分子）の構造'!L$52</f>
        <v>722</v>
      </c>
      <c r="H42" s="138"/>
      <c r="I42" s="138"/>
      <c r="J42" s="138">
        <f>'実質公債費比率（分子）の構造'!M$52</f>
        <v>720</v>
      </c>
      <c r="K42" s="138"/>
      <c r="L42" s="138"/>
      <c r="M42" s="138">
        <f>'実質公債費比率（分子）の構造'!N$52</f>
        <v>776</v>
      </c>
      <c r="N42" s="138"/>
      <c r="O42" s="138"/>
      <c r="P42" s="138">
        <f>'実質公債費比率（分子）の構造'!O$52</f>
        <v>764</v>
      </c>
    </row>
    <row r="43" spans="1:16">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60</v>
      </c>
      <c r="C44" s="138"/>
      <c r="D44" s="138"/>
      <c r="E44" s="138">
        <f>'実質公債費比率（分子）の構造'!L$50</f>
        <v>60</v>
      </c>
      <c r="F44" s="138"/>
      <c r="G44" s="138"/>
      <c r="H44" s="138">
        <f>'実質公債費比率（分子）の構造'!M$50</f>
        <v>60</v>
      </c>
      <c r="I44" s="138"/>
      <c r="J44" s="138"/>
      <c r="K44" s="138">
        <f>'実質公債費比率（分子）の構造'!N$50</f>
        <v>40</v>
      </c>
      <c r="L44" s="138"/>
      <c r="M44" s="138"/>
      <c r="N44" s="138">
        <f>'実質公債費比率（分子）の構造'!O$50</f>
        <v>40</v>
      </c>
      <c r="O44" s="138"/>
      <c r="P44" s="138"/>
    </row>
    <row r="45" spans="1:16">
      <c r="A45" s="138" t="s">
        <v>54</v>
      </c>
      <c r="B45" s="138">
        <f>'実質公債費比率（分子）の構造'!K$49</f>
        <v>105</v>
      </c>
      <c r="C45" s="138"/>
      <c r="D45" s="138"/>
      <c r="E45" s="138">
        <f>'実質公債費比率（分子）の構造'!L$49</f>
        <v>84</v>
      </c>
      <c r="F45" s="138"/>
      <c r="G45" s="138"/>
      <c r="H45" s="138">
        <f>'実質公債費比率（分子）の構造'!M$49</f>
        <v>83</v>
      </c>
      <c r="I45" s="138"/>
      <c r="J45" s="138"/>
      <c r="K45" s="138">
        <f>'実質公債費比率（分子）の構造'!N$49</f>
        <v>86</v>
      </c>
      <c r="L45" s="138"/>
      <c r="M45" s="138"/>
      <c r="N45" s="138">
        <f>'実質公債費比率（分子）の構造'!O$49</f>
        <v>82</v>
      </c>
      <c r="O45" s="138"/>
      <c r="P45" s="138"/>
    </row>
    <row r="46" spans="1:16">
      <c r="A46" s="138" t="s">
        <v>55</v>
      </c>
      <c r="B46" s="138">
        <f>'実質公債費比率（分子）の構造'!K$48</f>
        <v>95</v>
      </c>
      <c r="C46" s="138"/>
      <c r="D46" s="138"/>
      <c r="E46" s="138">
        <f>'実質公債費比率（分子）の構造'!L$48</f>
        <v>92</v>
      </c>
      <c r="F46" s="138"/>
      <c r="G46" s="138"/>
      <c r="H46" s="138">
        <f>'実質公債費比率（分子）の構造'!M$48</f>
        <v>86</v>
      </c>
      <c r="I46" s="138"/>
      <c r="J46" s="138"/>
      <c r="K46" s="138">
        <f>'実質公債費比率（分子）の構造'!N$48</f>
        <v>66</v>
      </c>
      <c r="L46" s="138"/>
      <c r="M46" s="138"/>
      <c r="N46" s="138">
        <f>'実質公債費比率（分子）の構造'!O$48</f>
        <v>72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811</v>
      </c>
      <c r="C49" s="138"/>
      <c r="D49" s="138"/>
      <c r="E49" s="138">
        <f>'実質公債費比率（分子）の構造'!L$45</f>
        <v>783</v>
      </c>
      <c r="F49" s="138"/>
      <c r="G49" s="138"/>
      <c r="H49" s="138">
        <f>'実質公債費比率（分子）の構造'!M$45</f>
        <v>757</v>
      </c>
      <c r="I49" s="138"/>
      <c r="J49" s="138"/>
      <c r="K49" s="138">
        <f>'実質公債費比率（分子）の構造'!N$45</f>
        <v>850</v>
      </c>
      <c r="L49" s="138"/>
      <c r="M49" s="138"/>
      <c r="N49" s="138">
        <f>'実質公債費比率（分子）の構造'!O$45</f>
        <v>892</v>
      </c>
      <c r="O49" s="138"/>
      <c r="P49" s="138"/>
    </row>
    <row r="50" spans="1:16">
      <c r="A50" s="138" t="s">
        <v>59</v>
      </c>
      <c r="B50" s="138" t="e">
        <f>NA()</f>
        <v>#N/A</v>
      </c>
      <c r="C50" s="138">
        <f>IF(ISNUMBER('実質公債費比率（分子）の構造'!K$53),'実質公債費比率（分子）の構造'!K$53,NA())</f>
        <v>301</v>
      </c>
      <c r="D50" s="138" t="e">
        <f>NA()</f>
        <v>#N/A</v>
      </c>
      <c r="E50" s="138" t="e">
        <f>NA()</f>
        <v>#N/A</v>
      </c>
      <c r="F50" s="138">
        <f>IF(ISNUMBER('実質公債費比率（分子）の構造'!L$53),'実質公債費比率（分子）の構造'!L$53,NA())</f>
        <v>297</v>
      </c>
      <c r="G50" s="138" t="e">
        <f>NA()</f>
        <v>#N/A</v>
      </c>
      <c r="H50" s="138" t="e">
        <f>NA()</f>
        <v>#N/A</v>
      </c>
      <c r="I50" s="138">
        <f>IF(ISNUMBER('実質公債費比率（分子）の構造'!M$53),'実質公債費比率（分子）の構造'!M$53,NA())</f>
        <v>266</v>
      </c>
      <c r="J50" s="138" t="e">
        <f>NA()</f>
        <v>#N/A</v>
      </c>
      <c r="K50" s="138" t="e">
        <f>NA()</f>
        <v>#N/A</v>
      </c>
      <c r="L50" s="138">
        <f>IF(ISNUMBER('実質公債費比率（分子）の構造'!N$53),'実質公債費比率（分子）の構造'!N$53,NA())</f>
        <v>266</v>
      </c>
      <c r="M50" s="138" t="e">
        <f>NA()</f>
        <v>#N/A</v>
      </c>
      <c r="N50" s="138" t="e">
        <f>NA()</f>
        <v>#N/A</v>
      </c>
      <c r="O50" s="138">
        <f>IF(ISNUMBER('実質公債費比率（分子）の構造'!O$53),'実質公債費比率（分子）の構造'!O$53,NA())</f>
        <v>322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7133</v>
      </c>
      <c r="E56" s="137"/>
      <c r="F56" s="137"/>
      <c r="G56" s="137">
        <f>'将来負担比率（分子）の構造'!J$52</f>
        <v>6766</v>
      </c>
      <c r="H56" s="137"/>
      <c r="I56" s="137"/>
      <c r="J56" s="137">
        <f>'将来負担比率（分子）の構造'!K$52</f>
        <v>7377</v>
      </c>
      <c r="K56" s="137"/>
      <c r="L56" s="137"/>
      <c r="M56" s="137">
        <f>'将来負担比率（分子）の構造'!L$52</f>
        <v>8103</v>
      </c>
      <c r="N56" s="137"/>
      <c r="O56" s="137"/>
      <c r="P56" s="137">
        <f>'将来負担比率（分子）の構造'!M$52</f>
        <v>10459</v>
      </c>
    </row>
    <row r="57" spans="1:16">
      <c r="A57" s="137" t="s">
        <v>36</v>
      </c>
      <c r="B57" s="137"/>
      <c r="C57" s="137"/>
      <c r="D57" s="137">
        <f>'将来負担比率（分子）の構造'!I$51</f>
        <v>246</v>
      </c>
      <c r="E57" s="137"/>
      <c r="F57" s="137"/>
      <c r="G57" s="137">
        <f>'将来負担比率（分子）の構造'!J$51</f>
        <v>219</v>
      </c>
      <c r="H57" s="137"/>
      <c r="I57" s="137"/>
      <c r="J57" s="137">
        <f>'将来負担比率（分子）の構造'!K$51</f>
        <v>203</v>
      </c>
      <c r="K57" s="137"/>
      <c r="L57" s="137"/>
      <c r="M57" s="137">
        <f>'将来負担比率（分子）の構造'!L$51</f>
        <v>177</v>
      </c>
      <c r="N57" s="137"/>
      <c r="O57" s="137"/>
      <c r="P57" s="137">
        <f>'将来負担比率（分子）の構造'!M$51</f>
        <v>152</v>
      </c>
    </row>
    <row r="58" spans="1:16">
      <c r="A58" s="137" t="s">
        <v>35</v>
      </c>
      <c r="B58" s="137"/>
      <c r="C58" s="137"/>
      <c r="D58" s="137">
        <f>'将来負担比率（分子）の構造'!I$50</f>
        <v>3244</v>
      </c>
      <c r="E58" s="137"/>
      <c r="F58" s="137"/>
      <c r="G58" s="137">
        <f>'将来負担比率（分子）の構造'!J$50</f>
        <v>3686</v>
      </c>
      <c r="H58" s="137"/>
      <c r="I58" s="137"/>
      <c r="J58" s="137">
        <f>'将来負担比率（分子）の構造'!K$50</f>
        <v>3579</v>
      </c>
      <c r="K58" s="137"/>
      <c r="L58" s="137"/>
      <c r="M58" s="137">
        <f>'将来負担比率（分子）の構造'!L$50</f>
        <v>3383</v>
      </c>
      <c r="N58" s="137"/>
      <c r="O58" s="137"/>
      <c r="P58" s="137">
        <f>'将来負担比率（分子）の構造'!M$50</f>
        <v>3313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v>
      </c>
      <c r="C61" s="137"/>
      <c r="D61" s="137"/>
      <c r="E61" s="137">
        <f>'将来負担比率（分子）の構造'!J$46</f>
        <v>3</v>
      </c>
      <c r="F61" s="137"/>
      <c r="G61" s="137"/>
      <c r="H61" s="137">
        <f>'将来負担比率（分子）の構造'!K$46</f>
        <v>2</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1403</v>
      </c>
      <c r="C62" s="137"/>
      <c r="D62" s="137"/>
      <c r="E62" s="137">
        <f>'将来負担比率（分子）の構造'!J$45</f>
        <v>1419</v>
      </c>
      <c r="F62" s="137"/>
      <c r="G62" s="137"/>
      <c r="H62" s="137">
        <f>'将来負担比率（分子）の構造'!K$45</f>
        <v>1329</v>
      </c>
      <c r="I62" s="137"/>
      <c r="J62" s="137"/>
      <c r="K62" s="137">
        <f>'将来負担比率（分子）の構造'!L$45</f>
        <v>1201</v>
      </c>
      <c r="L62" s="137"/>
      <c r="M62" s="137"/>
      <c r="N62" s="137">
        <f>'将来負担比率（分子）の構造'!M$45</f>
        <v>688</v>
      </c>
      <c r="O62" s="137"/>
      <c r="P62" s="137"/>
    </row>
    <row r="63" spans="1:16">
      <c r="A63" s="137" t="s">
        <v>28</v>
      </c>
      <c r="B63" s="137">
        <f>'将来負担比率（分子）の構造'!I$44</f>
        <v>557</v>
      </c>
      <c r="C63" s="137"/>
      <c r="D63" s="137"/>
      <c r="E63" s="137">
        <f>'将来負担比率（分子）の構造'!J$44</f>
        <v>460</v>
      </c>
      <c r="F63" s="137"/>
      <c r="G63" s="137"/>
      <c r="H63" s="137">
        <f>'将来負担比率（分子）の構造'!K$44</f>
        <v>483</v>
      </c>
      <c r="I63" s="137"/>
      <c r="J63" s="137"/>
      <c r="K63" s="137">
        <f>'将来負担比率（分子）の構造'!L$44</f>
        <v>383</v>
      </c>
      <c r="L63" s="137"/>
      <c r="M63" s="137"/>
      <c r="N63" s="137">
        <f>'将来負担比率（分子）の構造'!M$44</f>
        <v>335</v>
      </c>
      <c r="O63" s="137"/>
      <c r="P63" s="137"/>
    </row>
    <row r="64" spans="1:16">
      <c r="A64" s="137" t="s">
        <v>27</v>
      </c>
      <c r="B64" s="137">
        <f>'将来負担比率（分子）の構造'!I$43</f>
        <v>589</v>
      </c>
      <c r="C64" s="137"/>
      <c r="D64" s="137"/>
      <c r="E64" s="137">
        <f>'将来負担比率（分子）の構造'!J$43</f>
        <v>601</v>
      </c>
      <c r="F64" s="137"/>
      <c r="G64" s="137"/>
      <c r="H64" s="137">
        <f>'将来負担比率（分子）の構造'!K$43</f>
        <v>569</v>
      </c>
      <c r="I64" s="137"/>
      <c r="J64" s="137"/>
      <c r="K64" s="137">
        <f>'将来負担比率（分子）の構造'!L$43</f>
        <v>512</v>
      </c>
      <c r="L64" s="137"/>
      <c r="M64" s="137"/>
      <c r="N64" s="137">
        <f>'将来負担比率（分子）の構造'!M$43</f>
        <v>610</v>
      </c>
      <c r="O64" s="137"/>
      <c r="P64" s="137"/>
    </row>
    <row r="65" spans="1:16">
      <c r="A65" s="137" t="s">
        <v>26</v>
      </c>
      <c r="B65" s="137">
        <f>'将来負担比率（分子）の構造'!I$42</f>
        <v>278</v>
      </c>
      <c r="C65" s="137"/>
      <c r="D65" s="137"/>
      <c r="E65" s="137">
        <f>'将来負担比率（分子）の構造'!J$42</f>
        <v>218</v>
      </c>
      <c r="F65" s="137"/>
      <c r="G65" s="137"/>
      <c r="H65" s="137">
        <f>'将来負担比率（分子）の構造'!K$42</f>
        <v>158</v>
      </c>
      <c r="I65" s="137"/>
      <c r="J65" s="137"/>
      <c r="K65" s="137">
        <f>'将来負担比率（分子）の構造'!L$42</f>
        <v>119</v>
      </c>
      <c r="L65" s="137"/>
      <c r="M65" s="137"/>
      <c r="N65" s="137">
        <f>'将来負担比率（分子）の構造'!M$42</f>
        <v>79</v>
      </c>
      <c r="O65" s="137"/>
      <c r="P65" s="137"/>
    </row>
    <row r="66" spans="1:16">
      <c r="A66" s="137" t="s">
        <v>25</v>
      </c>
      <c r="B66" s="137">
        <f>'将来負担比率（分子）の構造'!I$41</f>
        <v>8171</v>
      </c>
      <c r="C66" s="137"/>
      <c r="D66" s="137"/>
      <c r="E66" s="137">
        <f>'将来負担比率（分子）の構造'!J$41</f>
        <v>8176</v>
      </c>
      <c r="F66" s="137"/>
      <c r="G66" s="137"/>
      <c r="H66" s="137">
        <f>'将来負担比率（分子）の構造'!K$41</f>
        <v>9033</v>
      </c>
      <c r="I66" s="137"/>
      <c r="J66" s="137"/>
      <c r="K66" s="137">
        <f>'将来負担比率（分子）の構造'!L$41</f>
        <v>9961</v>
      </c>
      <c r="L66" s="137"/>
      <c r="M66" s="137"/>
      <c r="N66" s="137">
        <f>'将来負担比率（分子）の構造'!M$41</f>
        <v>12670</v>
      </c>
      <c r="O66" s="137"/>
      <c r="P66" s="137"/>
    </row>
    <row r="67" spans="1:16">
      <c r="A67" s="137" t="s">
        <v>63</v>
      </c>
      <c r="B67" s="137" t="e">
        <f>NA()</f>
        <v>#N/A</v>
      </c>
      <c r="C67" s="137">
        <f>IF(ISNUMBER('将来負担比率（分子）の構造'!I$53), IF('将来負担比率（分子）の構造'!I$53 &lt; 0, 0, '将来負担比率（分子）の構造'!I$53), NA())</f>
        <v>380</v>
      </c>
      <c r="D67" s="137" t="e">
        <f>NA()</f>
        <v>#N/A</v>
      </c>
      <c r="E67" s="137" t="e">
        <f>NA()</f>
        <v>#N/A</v>
      </c>
      <c r="F67" s="137">
        <f>IF(ISNUMBER('将来負担比率（分子）の構造'!J$53), IF('将来負担比率（分子）の構造'!J$53 &lt; 0, 0, '将来負担比率（分子）の構造'!J$53), NA())</f>
        <v>206</v>
      </c>
      <c r="G67" s="137" t="e">
        <f>NA()</f>
        <v>#N/A</v>
      </c>
      <c r="H67" s="137" t="e">
        <f>NA()</f>
        <v>#N/A</v>
      </c>
      <c r="I67" s="137">
        <f>IF(ISNUMBER('将来負担比率（分子）の構造'!K$53), IF('将来負担比率（分子）の構造'!K$53 &lt; 0, 0, '将来負担比率（分子）の構造'!K$53), NA())</f>
        <v>414</v>
      </c>
      <c r="J67" s="137" t="e">
        <f>NA()</f>
        <v>#N/A</v>
      </c>
      <c r="K67" s="137" t="e">
        <f>NA()</f>
        <v>#N/A</v>
      </c>
      <c r="L67" s="137">
        <f>IF(ISNUMBER('将来負担比率（分子）の構造'!L$53), IF('将来負担比率（分子）の構造'!L$53 &lt; 0, 0, '将来負担比率（分子）の構造'!L$53), NA())</f>
        <v>513</v>
      </c>
      <c r="M67" s="137" t="e">
        <f>NA()</f>
        <v>#N/A</v>
      </c>
      <c r="N67" s="137" t="e">
        <f>NA()</f>
        <v>#N/A</v>
      </c>
      <c r="O67" s="137">
        <f>IF(ISNUMBER('将来負担比率（分子）の構造'!M$53), IF('将来負担比率（分子）の構造'!M$53 &lt; 0, 0, '将来負担比率（分子）の構造'!M$53), NA())</f>
        <v>459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1010051</v>
      </c>
      <c r="S5" s="641"/>
      <c r="T5" s="641"/>
      <c r="U5" s="641"/>
      <c r="V5" s="641"/>
      <c r="W5" s="641"/>
      <c r="X5" s="641"/>
      <c r="Y5" s="688"/>
      <c r="Z5" s="701">
        <v>5.9</v>
      </c>
      <c r="AA5" s="701"/>
      <c r="AB5" s="701"/>
      <c r="AC5" s="701"/>
      <c r="AD5" s="702">
        <v>1010051</v>
      </c>
      <c r="AE5" s="702"/>
      <c r="AF5" s="702"/>
      <c r="AG5" s="702"/>
      <c r="AH5" s="702"/>
      <c r="AI5" s="702"/>
      <c r="AJ5" s="702"/>
      <c r="AK5" s="702"/>
      <c r="AL5" s="689">
        <v>21.2</v>
      </c>
      <c r="AM5" s="658"/>
      <c r="AN5" s="658"/>
      <c r="AO5" s="690"/>
      <c r="AP5" s="677" t="s">
        <v>208</v>
      </c>
      <c r="AQ5" s="678"/>
      <c r="AR5" s="678"/>
      <c r="AS5" s="678"/>
      <c r="AT5" s="678"/>
      <c r="AU5" s="678"/>
      <c r="AV5" s="678"/>
      <c r="AW5" s="678"/>
      <c r="AX5" s="678"/>
      <c r="AY5" s="678"/>
      <c r="AZ5" s="678"/>
      <c r="BA5" s="678"/>
      <c r="BB5" s="678"/>
      <c r="BC5" s="678"/>
      <c r="BD5" s="678"/>
      <c r="BE5" s="678"/>
      <c r="BF5" s="679"/>
      <c r="BG5" s="590">
        <v>970294</v>
      </c>
      <c r="BH5" s="591"/>
      <c r="BI5" s="591"/>
      <c r="BJ5" s="591"/>
      <c r="BK5" s="591"/>
      <c r="BL5" s="591"/>
      <c r="BM5" s="591"/>
      <c r="BN5" s="592"/>
      <c r="BO5" s="643">
        <v>96.1</v>
      </c>
      <c r="BP5" s="643"/>
      <c r="BQ5" s="643"/>
      <c r="BR5" s="643"/>
      <c r="BS5" s="644" t="s">
        <v>209</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201</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114738</v>
      </c>
      <c r="S6" s="591"/>
      <c r="T6" s="591"/>
      <c r="U6" s="591"/>
      <c r="V6" s="591"/>
      <c r="W6" s="591"/>
      <c r="X6" s="591"/>
      <c r="Y6" s="592"/>
      <c r="Z6" s="643">
        <v>0.7</v>
      </c>
      <c r="AA6" s="643"/>
      <c r="AB6" s="643"/>
      <c r="AC6" s="643"/>
      <c r="AD6" s="644">
        <v>114738</v>
      </c>
      <c r="AE6" s="644"/>
      <c r="AF6" s="644"/>
      <c r="AG6" s="644"/>
      <c r="AH6" s="644"/>
      <c r="AI6" s="644"/>
      <c r="AJ6" s="644"/>
      <c r="AK6" s="644"/>
      <c r="AL6" s="613">
        <v>2.4</v>
      </c>
      <c r="AM6" s="645"/>
      <c r="AN6" s="645"/>
      <c r="AO6" s="646"/>
      <c r="AP6" s="587" t="s">
        <v>214</v>
      </c>
      <c r="AQ6" s="588"/>
      <c r="AR6" s="588"/>
      <c r="AS6" s="588"/>
      <c r="AT6" s="588"/>
      <c r="AU6" s="588"/>
      <c r="AV6" s="588"/>
      <c r="AW6" s="588"/>
      <c r="AX6" s="588"/>
      <c r="AY6" s="588"/>
      <c r="AZ6" s="588"/>
      <c r="BA6" s="588"/>
      <c r="BB6" s="588"/>
      <c r="BC6" s="588"/>
      <c r="BD6" s="588"/>
      <c r="BE6" s="588"/>
      <c r="BF6" s="589"/>
      <c r="BG6" s="590">
        <v>970294</v>
      </c>
      <c r="BH6" s="591"/>
      <c r="BI6" s="591"/>
      <c r="BJ6" s="591"/>
      <c r="BK6" s="591"/>
      <c r="BL6" s="591"/>
      <c r="BM6" s="591"/>
      <c r="BN6" s="592"/>
      <c r="BO6" s="643">
        <v>96.1</v>
      </c>
      <c r="BP6" s="643"/>
      <c r="BQ6" s="643"/>
      <c r="BR6" s="643"/>
      <c r="BS6" s="644" t="s">
        <v>209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96755</v>
      </c>
      <c r="CS6" s="591"/>
      <c r="CT6" s="591"/>
      <c r="CU6" s="591"/>
      <c r="CV6" s="591"/>
      <c r="CW6" s="591"/>
      <c r="CX6" s="591"/>
      <c r="CY6" s="592"/>
      <c r="CZ6" s="643">
        <v>0.7</v>
      </c>
      <c r="DA6" s="643"/>
      <c r="DB6" s="643"/>
      <c r="DC6" s="643"/>
      <c r="DD6" s="596" t="s">
        <v>209</v>
      </c>
      <c r="DE6" s="591"/>
      <c r="DF6" s="591"/>
      <c r="DG6" s="591"/>
      <c r="DH6" s="591"/>
      <c r="DI6" s="591"/>
      <c r="DJ6" s="591"/>
      <c r="DK6" s="591"/>
      <c r="DL6" s="591"/>
      <c r="DM6" s="591"/>
      <c r="DN6" s="591"/>
      <c r="DO6" s="591"/>
      <c r="DP6" s="592"/>
      <c r="DQ6" s="596">
        <v>96755</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835</v>
      </c>
      <c r="S7" s="591"/>
      <c r="T7" s="591"/>
      <c r="U7" s="591"/>
      <c r="V7" s="591"/>
      <c r="W7" s="591"/>
      <c r="X7" s="591"/>
      <c r="Y7" s="592"/>
      <c r="Z7" s="643">
        <v>0</v>
      </c>
      <c r="AA7" s="643"/>
      <c r="AB7" s="643"/>
      <c r="AC7" s="643"/>
      <c r="AD7" s="644">
        <v>835</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342604</v>
      </c>
      <c r="BH7" s="591"/>
      <c r="BI7" s="591"/>
      <c r="BJ7" s="591"/>
      <c r="BK7" s="591"/>
      <c r="BL7" s="591"/>
      <c r="BM7" s="591"/>
      <c r="BN7" s="592"/>
      <c r="BO7" s="643">
        <v>33.9</v>
      </c>
      <c r="BP7" s="643"/>
      <c r="BQ7" s="643"/>
      <c r="BR7" s="643"/>
      <c r="BS7" s="644" t="s">
        <v>209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2957042</v>
      </c>
      <c r="CS7" s="591"/>
      <c r="CT7" s="591"/>
      <c r="CU7" s="591"/>
      <c r="CV7" s="591"/>
      <c r="CW7" s="591"/>
      <c r="CX7" s="591"/>
      <c r="CY7" s="592"/>
      <c r="CZ7" s="643">
        <v>20</v>
      </c>
      <c r="DA7" s="643"/>
      <c r="DB7" s="643"/>
      <c r="DC7" s="643"/>
      <c r="DD7" s="596">
        <v>1037696</v>
      </c>
      <c r="DE7" s="591"/>
      <c r="DF7" s="591"/>
      <c r="DG7" s="591"/>
      <c r="DH7" s="591"/>
      <c r="DI7" s="591"/>
      <c r="DJ7" s="591"/>
      <c r="DK7" s="591"/>
      <c r="DL7" s="591"/>
      <c r="DM7" s="591"/>
      <c r="DN7" s="591"/>
      <c r="DO7" s="591"/>
      <c r="DP7" s="592"/>
      <c r="DQ7" s="596">
        <v>2114142</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1925</v>
      </c>
      <c r="S8" s="591"/>
      <c r="T8" s="591"/>
      <c r="U8" s="591"/>
      <c r="V8" s="591"/>
      <c r="W8" s="591"/>
      <c r="X8" s="591"/>
      <c r="Y8" s="592"/>
      <c r="Z8" s="643">
        <v>0</v>
      </c>
      <c r="AA8" s="643"/>
      <c r="AB8" s="643"/>
      <c r="AC8" s="643"/>
      <c r="AD8" s="644">
        <v>1925</v>
      </c>
      <c r="AE8" s="644"/>
      <c r="AF8" s="644"/>
      <c r="AG8" s="644"/>
      <c r="AH8" s="644"/>
      <c r="AI8" s="644"/>
      <c r="AJ8" s="644"/>
      <c r="AK8" s="644"/>
      <c r="AL8" s="613">
        <v>0</v>
      </c>
      <c r="AM8" s="645"/>
      <c r="AN8" s="645"/>
      <c r="AO8" s="646"/>
      <c r="AP8" s="587" t="s">
        <v>220</v>
      </c>
      <c r="AQ8" s="588"/>
      <c r="AR8" s="588"/>
      <c r="AS8" s="588"/>
      <c r="AT8" s="588"/>
      <c r="AU8" s="588"/>
      <c r="AV8" s="588"/>
      <c r="AW8" s="588"/>
      <c r="AX8" s="588"/>
      <c r="AY8" s="588"/>
      <c r="AZ8" s="588"/>
      <c r="BA8" s="588"/>
      <c r="BB8" s="588"/>
      <c r="BC8" s="588"/>
      <c r="BD8" s="588"/>
      <c r="BE8" s="588"/>
      <c r="BF8" s="589"/>
      <c r="BG8" s="590">
        <v>14727</v>
      </c>
      <c r="BH8" s="591"/>
      <c r="BI8" s="591"/>
      <c r="BJ8" s="591"/>
      <c r="BK8" s="591"/>
      <c r="BL8" s="591"/>
      <c r="BM8" s="591"/>
      <c r="BN8" s="592"/>
      <c r="BO8" s="643">
        <v>1.5</v>
      </c>
      <c r="BP8" s="643"/>
      <c r="BQ8" s="643"/>
      <c r="BR8" s="643"/>
      <c r="BS8" s="596" t="s">
        <v>221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4903694</v>
      </c>
      <c r="CS8" s="591"/>
      <c r="CT8" s="591"/>
      <c r="CU8" s="591"/>
      <c r="CV8" s="591"/>
      <c r="CW8" s="591"/>
      <c r="CX8" s="591"/>
      <c r="CY8" s="592"/>
      <c r="CZ8" s="643">
        <v>33.1</v>
      </c>
      <c r="DA8" s="643"/>
      <c r="DB8" s="643"/>
      <c r="DC8" s="643"/>
      <c r="DD8" s="596">
        <v>65871</v>
      </c>
      <c r="DE8" s="591"/>
      <c r="DF8" s="591"/>
      <c r="DG8" s="591"/>
      <c r="DH8" s="591"/>
      <c r="DI8" s="591"/>
      <c r="DJ8" s="591"/>
      <c r="DK8" s="591"/>
      <c r="DL8" s="591"/>
      <c r="DM8" s="591"/>
      <c r="DN8" s="591"/>
      <c r="DO8" s="591"/>
      <c r="DP8" s="592"/>
      <c r="DQ8" s="596">
        <v>1449582</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1400</v>
      </c>
      <c r="S9" s="591"/>
      <c r="T9" s="591"/>
      <c r="U9" s="591"/>
      <c r="V9" s="591"/>
      <c r="W9" s="591"/>
      <c r="X9" s="591"/>
      <c r="Y9" s="592"/>
      <c r="Z9" s="643">
        <v>0</v>
      </c>
      <c r="AA9" s="643"/>
      <c r="AB9" s="643"/>
      <c r="AC9" s="643"/>
      <c r="AD9" s="644">
        <v>1400</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283220</v>
      </c>
      <c r="BH9" s="591"/>
      <c r="BI9" s="591"/>
      <c r="BJ9" s="591"/>
      <c r="BK9" s="591"/>
      <c r="BL9" s="591"/>
      <c r="BM9" s="591"/>
      <c r="BN9" s="592"/>
      <c r="BO9" s="643">
        <v>28</v>
      </c>
      <c r="BP9" s="643"/>
      <c r="BQ9" s="643"/>
      <c r="BR9" s="643"/>
      <c r="BS9" s="596" t="s">
        <v>221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1465738</v>
      </c>
      <c r="CS9" s="591"/>
      <c r="CT9" s="591"/>
      <c r="CU9" s="591"/>
      <c r="CV9" s="591"/>
      <c r="CW9" s="591"/>
      <c r="CX9" s="591"/>
      <c r="CY9" s="592"/>
      <c r="CZ9" s="643">
        <v>9.9</v>
      </c>
      <c r="DA9" s="643"/>
      <c r="DB9" s="643"/>
      <c r="DC9" s="643"/>
      <c r="DD9" s="596">
        <v>17853</v>
      </c>
      <c r="DE9" s="591"/>
      <c r="DF9" s="591"/>
      <c r="DG9" s="591"/>
      <c r="DH9" s="591"/>
      <c r="DI9" s="591"/>
      <c r="DJ9" s="591"/>
      <c r="DK9" s="591"/>
      <c r="DL9" s="591"/>
      <c r="DM9" s="591"/>
      <c r="DN9" s="591"/>
      <c r="DO9" s="591"/>
      <c r="DP9" s="592"/>
      <c r="DQ9" s="596">
        <v>647578</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201592</v>
      </c>
      <c r="S10" s="591"/>
      <c r="T10" s="591"/>
      <c r="U10" s="591"/>
      <c r="V10" s="591"/>
      <c r="W10" s="591"/>
      <c r="X10" s="591"/>
      <c r="Y10" s="592"/>
      <c r="Z10" s="643">
        <v>1.2</v>
      </c>
      <c r="AA10" s="643"/>
      <c r="AB10" s="643"/>
      <c r="AC10" s="643"/>
      <c r="AD10" s="644">
        <v>201592</v>
      </c>
      <c r="AE10" s="644"/>
      <c r="AF10" s="644"/>
      <c r="AG10" s="644"/>
      <c r="AH10" s="644"/>
      <c r="AI10" s="644"/>
      <c r="AJ10" s="644"/>
      <c r="AK10" s="644"/>
      <c r="AL10" s="613">
        <v>4.2</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21915</v>
      </c>
      <c r="BH10" s="591"/>
      <c r="BI10" s="591"/>
      <c r="BJ10" s="591"/>
      <c r="BK10" s="591"/>
      <c r="BL10" s="591"/>
      <c r="BM10" s="591"/>
      <c r="BN10" s="592"/>
      <c r="BO10" s="643">
        <v>2.2000000000000002</v>
      </c>
      <c r="BP10" s="643"/>
      <c r="BQ10" s="643"/>
      <c r="BR10" s="643"/>
      <c r="BS10" s="596" t="s">
        <v>221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221</v>
      </c>
      <c r="CS10" s="591"/>
      <c r="CT10" s="591"/>
      <c r="CU10" s="591"/>
      <c r="CV10" s="591"/>
      <c r="CW10" s="591"/>
      <c r="CX10" s="591"/>
      <c r="CY10" s="592"/>
      <c r="CZ10" s="643" t="s">
        <v>221</v>
      </c>
      <c r="DA10" s="643"/>
      <c r="DB10" s="643"/>
      <c r="DC10" s="643"/>
      <c r="DD10" s="596" t="s">
        <v>221</v>
      </c>
      <c r="DE10" s="591"/>
      <c r="DF10" s="591"/>
      <c r="DG10" s="591"/>
      <c r="DH10" s="591"/>
      <c r="DI10" s="591"/>
      <c r="DJ10" s="591"/>
      <c r="DK10" s="591"/>
      <c r="DL10" s="591"/>
      <c r="DM10" s="591"/>
      <c r="DN10" s="591"/>
      <c r="DO10" s="591"/>
      <c r="DP10" s="592"/>
      <c r="DQ10" s="596" t="s">
        <v>221</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8207</v>
      </c>
      <c r="S11" s="591"/>
      <c r="T11" s="591"/>
      <c r="U11" s="591"/>
      <c r="V11" s="591"/>
      <c r="W11" s="591"/>
      <c r="X11" s="591"/>
      <c r="Y11" s="592"/>
      <c r="Z11" s="643">
        <v>0</v>
      </c>
      <c r="AA11" s="643"/>
      <c r="AB11" s="643"/>
      <c r="AC11" s="643"/>
      <c r="AD11" s="644">
        <v>8207</v>
      </c>
      <c r="AE11" s="644"/>
      <c r="AF11" s="644"/>
      <c r="AG11" s="644"/>
      <c r="AH11" s="644"/>
      <c r="AI11" s="644"/>
      <c r="AJ11" s="644"/>
      <c r="AK11" s="644"/>
      <c r="AL11" s="613">
        <v>0.2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22742</v>
      </c>
      <c r="BH11" s="591"/>
      <c r="BI11" s="591"/>
      <c r="BJ11" s="591"/>
      <c r="BK11" s="591"/>
      <c r="BL11" s="591"/>
      <c r="BM11" s="591"/>
      <c r="BN11" s="592"/>
      <c r="BO11" s="643">
        <v>2.2999999999999998</v>
      </c>
      <c r="BP11" s="643"/>
      <c r="BQ11" s="643"/>
      <c r="BR11" s="643"/>
      <c r="BS11" s="596" t="s">
        <v>221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1409166</v>
      </c>
      <c r="CS11" s="591"/>
      <c r="CT11" s="591"/>
      <c r="CU11" s="591"/>
      <c r="CV11" s="591"/>
      <c r="CW11" s="591"/>
      <c r="CX11" s="591"/>
      <c r="CY11" s="592"/>
      <c r="CZ11" s="643">
        <v>9.5</v>
      </c>
      <c r="DA11" s="643"/>
      <c r="DB11" s="643"/>
      <c r="DC11" s="643"/>
      <c r="DD11" s="596">
        <v>170073</v>
      </c>
      <c r="DE11" s="591"/>
      <c r="DF11" s="591"/>
      <c r="DG11" s="591"/>
      <c r="DH11" s="591"/>
      <c r="DI11" s="591"/>
      <c r="DJ11" s="591"/>
      <c r="DK11" s="591"/>
      <c r="DL11" s="591"/>
      <c r="DM11" s="591"/>
      <c r="DN11" s="591"/>
      <c r="DO11" s="591"/>
      <c r="DP11" s="592"/>
      <c r="DQ11" s="596">
        <v>615055</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221</v>
      </c>
      <c r="S12" s="591"/>
      <c r="T12" s="591"/>
      <c r="U12" s="591"/>
      <c r="V12" s="591"/>
      <c r="W12" s="591"/>
      <c r="X12" s="591"/>
      <c r="Y12" s="592"/>
      <c r="Z12" s="643" t="s">
        <v>221</v>
      </c>
      <c r="AA12" s="643"/>
      <c r="AB12" s="643"/>
      <c r="AC12" s="643"/>
      <c r="AD12" s="644" t="s">
        <v>221</v>
      </c>
      <c r="AE12" s="644"/>
      <c r="AF12" s="644"/>
      <c r="AG12" s="644"/>
      <c r="AH12" s="644"/>
      <c r="AI12" s="644"/>
      <c r="AJ12" s="644"/>
      <c r="AK12" s="644"/>
      <c r="AL12" s="613" t="s">
        <v>221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528422</v>
      </c>
      <c r="BH12" s="591"/>
      <c r="BI12" s="591"/>
      <c r="BJ12" s="591"/>
      <c r="BK12" s="591"/>
      <c r="BL12" s="591"/>
      <c r="BM12" s="591"/>
      <c r="BN12" s="592"/>
      <c r="BO12" s="643">
        <v>52.3</v>
      </c>
      <c r="BP12" s="643"/>
      <c r="BQ12" s="643"/>
      <c r="BR12" s="643"/>
      <c r="BS12" s="596" t="s">
        <v>221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380202</v>
      </c>
      <c r="CS12" s="591"/>
      <c r="CT12" s="591"/>
      <c r="CU12" s="591"/>
      <c r="CV12" s="591"/>
      <c r="CW12" s="591"/>
      <c r="CX12" s="591"/>
      <c r="CY12" s="592"/>
      <c r="CZ12" s="643">
        <v>2.6</v>
      </c>
      <c r="DA12" s="643"/>
      <c r="DB12" s="643"/>
      <c r="DC12" s="643"/>
      <c r="DD12" s="596">
        <v>90103</v>
      </c>
      <c r="DE12" s="591"/>
      <c r="DF12" s="591"/>
      <c r="DG12" s="591"/>
      <c r="DH12" s="591"/>
      <c r="DI12" s="591"/>
      <c r="DJ12" s="591"/>
      <c r="DK12" s="591"/>
      <c r="DL12" s="591"/>
      <c r="DM12" s="591"/>
      <c r="DN12" s="591"/>
      <c r="DO12" s="591"/>
      <c r="DP12" s="592"/>
      <c r="DQ12" s="596">
        <v>227053</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19383</v>
      </c>
      <c r="S13" s="591"/>
      <c r="T13" s="591"/>
      <c r="U13" s="591"/>
      <c r="V13" s="591"/>
      <c r="W13" s="591"/>
      <c r="X13" s="591"/>
      <c r="Y13" s="592"/>
      <c r="Z13" s="643">
        <v>0.1</v>
      </c>
      <c r="AA13" s="643"/>
      <c r="AB13" s="643"/>
      <c r="AC13" s="643"/>
      <c r="AD13" s="644">
        <v>19383</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526900</v>
      </c>
      <c r="BH13" s="591"/>
      <c r="BI13" s="591"/>
      <c r="BJ13" s="591"/>
      <c r="BK13" s="591"/>
      <c r="BL13" s="591"/>
      <c r="BM13" s="591"/>
      <c r="BN13" s="592"/>
      <c r="BO13" s="643">
        <v>52.2</v>
      </c>
      <c r="BP13" s="643"/>
      <c r="BQ13" s="643"/>
      <c r="BR13" s="643"/>
      <c r="BS13" s="596" t="s">
        <v>221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446808</v>
      </c>
      <c r="CS13" s="591"/>
      <c r="CT13" s="591"/>
      <c r="CU13" s="591"/>
      <c r="CV13" s="591"/>
      <c r="CW13" s="591"/>
      <c r="CX13" s="591"/>
      <c r="CY13" s="592"/>
      <c r="CZ13" s="643">
        <v>3</v>
      </c>
      <c r="DA13" s="643"/>
      <c r="DB13" s="643"/>
      <c r="DC13" s="643"/>
      <c r="DD13" s="596">
        <v>367481</v>
      </c>
      <c r="DE13" s="591"/>
      <c r="DF13" s="591"/>
      <c r="DG13" s="591"/>
      <c r="DH13" s="591"/>
      <c r="DI13" s="591"/>
      <c r="DJ13" s="591"/>
      <c r="DK13" s="591"/>
      <c r="DL13" s="591"/>
      <c r="DM13" s="591"/>
      <c r="DN13" s="591"/>
      <c r="DO13" s="591"/>
      <c r="DP13" s="592"/>
      <c r="DQ13" s="596">
        <v>216119</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221</v>
      </c>
      <c r="S14" s="591"/>
      <c r="T14" s="591"/>
      <c r="U14" s="591"/>
      <c r="V14" s="591"/>
      <c r="W14" s="591"/>
      <c r="X14" s="591"/>
      <c r="Y14" s="592"/>
      <c r="Z14" s="643" t="s">
        <v>221</v>
      </c>
      <c r="AA14" s="643"/>
      <c r="AB14" s="643"/>
      <c r="AC14" s="643"/>
      <c r="AD14" s="644" t="s">
        <v>221</v>
      </c>
      <c r="AE14" s="644"/>
      <c r="AF14" s="644"/>
      <c r="AG14" s="644"/>
      <c r="AH14" s="644"/>
      <c r="AI14" s="644"/>
      <c r="AJ14" s="644"/>
      <c r="AK14" s="644"/>
      <c r="AL14" s="613" t="s">
        <v>221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40646</v>
      </c>
      <c r="BH14" s="591"/>
      <c r="BI14" s="591"/>
      <c r="BJ14" s="591"/>
      <c r="BK14" s="591"/>
      <c r="BL14" s="591"/>
      <c r="BM14" s="591"/>
      <c r="BN14" s="592"/>
      <c r="BO14" s="643">
        <v>4</v>
      </c>
      <c r="BP14" s="643"/>
      <c r="BQ14" s="643"/>
      <c r="BR14" s="643"/>
      <c r="BS14" s="596" t="s">
        <v>221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326952</v>
      </c>
      <c r="CS14" s="591"/>
      <c r="CT14" s="591"/>
      <c r="CU14" s="591"/>
      <c r="CV14" s="591"/>
      <c r="CW14" s="591"/>
      <c r="CX14" s="591"/>
      <c r="CY14" s="592"/>
      <c r="CZ14" s="643">
        <v>2.2000000000000002</v>
      </c>
      <c r="DA14" s="643"/>
      <c r="DB14" s="643"/>
      <c r="DC14" s="643"/>
      <c r="DD14" s="596">
        <v>51034</v>
      </c>
      <c r="DE14" s="591"/>
      <c r="DF14" s="591"/>
      <c r="DG14" s="591"/>
      <c r="DH14" s="591"/>
      <c r="DI14" s="591"/>
      <c r="DJ14" s="591"/>
      <c r="DK14" s="591"/>
      <c r="DL14" s="591"/>
      <c r="DM14" s="591"/>
      <c r="DN14" s="591"/>
      <c r="DO14" s="591"/>
      <c r="DP14" s="592"/>
      <c r="DQ14" s="596">
        <v>294117</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3398</v>
      </c>
      <c r="S15" s="591"/>
      <c r="T15" s="591"/>
      <c r="U15" s="591"/>
      <c r="V15" s="591"/>
      <c r="W15" s="591"/>
      <c r="X15" s="591"/>
      <c r="Y15" s="592"/>
      <c r="Z15" s="643">
        <v>0</v>
      </c>
      <c r="AA15" s="643"/>
      <c r="AB15" s="643"/>
      <c r="AC15" s="643"/>
      <c r="AD15" s="644">
        <v>3398</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58622</v>
      </c>
      <c r="BH15" s="591"/>
      <c r="BI15" s="591"/>
      <c r="BJ15" s="591"/>
      <c r="BK15" s="591"/>
      <c r="BL15" s="591"/>
      <c r="BM15" s="591"/>
      <c r="BN15" s="592"/>
      <c r="BO15" s="643">
        <v>5.8</v>
      </c>
      <c r="BP15" s="643"/>
      <c r="BQ15" s="643"/>
      <c r="BR15" s="643"/>
      <c r="BS15" s="596" t="s">
        <v>221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525596</v>
      </c>
      <c r="CS15" s="591"/>
      <c r="CT15" s="591"/>
      <c r="CU15" s="591"/>
      <c r="CV15" s="591"/>
      <c r="CW15" s="591"/>
      <c r="CX15" s="591"/>
      <c r="CY15" s="592"/>
      <c r="CZ15" s="643">
        <v>3.6</v>
      </c>
      <c r="DA15" s="643"/>
      <c r="DB15" s="643"/>
      <c r="DC15" s="643"/>
      <c r="DD15" s="596">
        <v>42534</v>
      </c>
      <c r="DE15" s="591"/>
      <c r="DF15" s="591"/>
      <c r="DG15" s="591"/>
      <c r="DH15" s="591"/>
      <c r="DI15" s="591"/>
      <c r="DJ15" s="591"/>
      <c r="DK15" s="591"/>
      <c r="DL15" s="591"/>
      <c r="DM15" s="591"/>
      <c r="DN15" s="591"/>
      <c r="DO15" s="591"/>
      <c r="DP15" s="592"/>
      <c r="DQ15" s="596">
        <v>506697</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5643344</v>
      </c>
      <c r="S16" s="591"/>
      <c r="T16" s="591"/>
      <c r="U16" s="591"/>
      <c r="V16" s="591"/>
      <c r="W16" s="591"/>
      <c r="X16" s="591"/>
      <c r="Y16" s="592"/>
      <c r="Z16" s="643">
        <v>32.700000000000003</v>
      </c>
      <c r="AA16" s="643"/>
      <c r="AB16" s="643"/>
      <c r="AC16" s="643"/>
      <c r="AD16" s="644">
        <v>3389964</v>
      </c>
      <c r="AE16" s="644"/>
      <c r="AF16" s="644"/>
      <c r="AG16" s="644"/>
      <c r="AH16" s="644"/>
      <c r="AI16" s="644"/>
      <c r="AJ16" s="644"/>
      <c r="AK16" s="644"/>
      <c r="AL16" s="613">
        <v>71.2</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221</v>
      </c>
      <c r="BH16" s="591"/>
      <c r="BI16" s="591"/>
      <c r="BJ16" s="591"/>
      <c r="BK16" s="591"/>
      <c r="BL16" s="591"/>
      <c r="BM16" s="591"/>
      <c r="BN16" s="592"/>
      <c r="BO16" s="643" t="s">
        <v>221</v>
      </c>
      <c r="BP16" s="643"/>
      <c r="BQ16" s="643"/>
      <c r="BR16" s="643"/>
      <c r="BS16" s="596" t="s">
        <v>221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1390565</v>
      </c>
      <c r="CS16" s="591"/>
      <c r="CT16" s="591"/>
      <c r="CU16" s="591"/>
      <c r="CV16" s="591"/>
      <c r="CW16" s="591"/>
      <c r="CX16" s="591"/>
      <c r="CY16" s="592"/>
      <c r="CZ16" s="643">
        <v>9.4</v>
      </c>
      <c r="DA16" s="643"/>
      <c r="DB16" s="643"/>
      <c r="DC16" s="643"/>
      <c r="DD16" s="596" t="s">
        <v>221</v>
      </c>
      <c r="DE16" s="591"/>
      <c r="DF16" s="591"/>
      <c r="DG16" s="591"/>
      <c r="DH16" s="591"/>
      <c r="DI16" s="591"/>
      <c r="DJ16" s="591"/>
      <c r="DK16" s="591"/>
      <c r="DL16" s="591"/>
      <c r="DM16" s="591"/>
      <c r="DN16" s="591"/>
      <c r="DO16" s="591"/>
      <c r="DP16" s="592"/>
      <c r="DQ16" s="596">
        <v>571790</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3389964</v>
      </c>
      <c r="S17" s="591"/>
      <c r="T17" s="591"/>
      <c r="U17" s="591"/>
      <c r="V17" s="591"/>
      <c r="W17" s="591"/>
      <c r="X17" s="591"/>
      <c r="Y17" s="592"/>
      <c r="Z17" s="643">
        <v>19.600000000000001</v>
      </c>
      <c r="AA17" s="643"/>
      <c r="AB17" s="643"/>
      <c r="AC17" s="643"/>
      <c r="AD17" s="644">
        <v>3389964</v>
      </c>
      <c r="AE17" s="644"/>
      <c r="AF17" s="644"/>
      <c r="AG17" s="644"/>
      <c r="AH17" s="644"/>
      <c r="AI17" s="644"/>
      <c r="AJ17" s="644"/>
      <c r="AK17" s="644"/>
      <c r="AL17" s="613">
        <v>71.2</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221</v>
      </c>
      <c r="BH17" s="591"/>
      <c r="BI17" s="591"/>
      <c r="BJ17" s="591"/>
      <c r="BK17" s="591"/>
      <c r="BL17" s="591"/>
      <c r="BM17" s="591"/>
      <c r="BN17" s="592"/>
      <c r="BO17" s="643" t="s">
        <v>221</v>
      </c>
      <c r="BP17" s="643"/>
      <c r="BQ17" s="643"/>
      <c r="BR17" s="643"/>
      <c r="BS17" s="596" t="s">
        <v>221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891743</v>
      </c>
      <c r="CS17" s="591"/>
      <c r="CT17" s="591"/>
      <c r="CU17" s="591"/>
      <c r="CV17" s="591"/>
      <c r="CW17" s="591"/>
      <c r="CX17" s="591"/>
      <c r="CY17" s="592"/>
      <c r="CZ17" s="643">
        <v>6</v>
      </c>
      <c r="DA17" s="643"/>
      <c r="DB17" s="643"/>
      <c r="DC17" s="643"/>
      <c r="DD17" s="596" t="s">
        <v>221</v>
      </c>
      <c r="DE17" s="591"/>
      <c r="DF17" s="591"/>
      <c r="DG17" s="591"/>
      <c r="DH17" s="591"/>
      <c r="DI17" s="591"/>
      <c r="DJ17" s="591"/>
      <c r="DK17" s="591"/>
      <c r="DL17" s="591"/>
      <c r="DM17" s="591"/>
      <c r="DN17" s="591"/>
      <c r="DO17" s="591"/>
      <c r="DP17" s="592"/>
      <c r="DQ17" s="596">
        <v>870300</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2253380</v>
      </c>
      <c r="S18" s="591"/>
      <c r="T18" s="591"/>
      <c r="U18" s="591"/>
      <c r="V18" s="591"/>
      <c r="W18" s="591"/>
      <c r="X18" s="591"/>
      <c r="Y18" s="592"/>
      <c r="Z18" s="643">
        <v>13.1</v>
      </c>
      <c r="AA18" s="643"/>
      <c r="AB18" s="643"/>
      <c r="AC18" s="643"/>
      <c r="AD18" s="644" t="s">
        <v>221</v>
      </c>
      <c r="AE18" s="644"/>
      <c r="AF18" s="644"/>
      <c r="AG18" s="644"/>
      <c r="AH18" s="644"/>
      <c r="AI18" s="644"/>
      <c r="AJ18" s="644"/>
      <c r="AK18" s="644"/>
      <c r="AL18" s="613" t="s">
        <v>221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221</v>
      </c>
      <c r="BH18" s="591"/>
      <c r="BI18" s="591"/>
      <c r="BJ18" s="591"/>
      <c r="BK18" s="591"/>
      <c r="BL18" s="591"/>
      <c r="BM18" s="591"/>
      <c r="BN18" s="592"/>
      <c r="BO18" s="643" t="s">
        <v>221</v>
      </c>
      <c r="BP18" s="643"/>
      <c r="BQ18" s="643"/>
      <c r="BR18" s="643"/>
      <c r="BS18" s="596" t="s">
        <v>221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221</v>
      </c>
      <c r="CS18" s="591"/>
      <c r="CT18" s="591"/>
      <c r="CU18" s="591"/>
      <c r="CV18" s="591"/>
      <c r="CW18" s="591"/>
      <c r="CX18" s="591"/>
      <c r="CY18" s="592"/>
      <c r="CZ18" s="643" t="s">
        <v>221</v>
      </c>
      <c r="DA18" s="643"/>
      <c r="DB18" s="643"/>
      <c r="DC18" s="643"/>
      <c r="DD18" s="596" t="s">
        <v>221</v>
      </c>
      <c r="DE18" s="591"/>
      <c r="DF18" s="591"/>
      <c r="DG18" s="591"/>
      <c r="DH18" s="591"/>
      <c r="DI18" s="591"/>
      <c r="DJ18" s="591"/>
      <c r="DK18" s="591"/>
      <c r="DL18" s="591"/>
      <c r="DM18" s="591"/>
      <c r="DN18" s="591"/>
      <c r="DO18" s="591"/>
      <c r="DP18" s="592"/>
      <c r="DQ18" s="596" t="s">
        <v>221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221</v>
      </c>
      <c r="S19" s="591"/>
      <c r="T19" s="591"/>
      <c r="U19" s="591"/>
      <c r="V19" s="591"/>
      <c r="W19" s="591"/>
      <c r="X19" s="591"/>
      <c r="Y19" s="592"/>
      <c r="Z19" s="643" t="s">
        <v>221</v>
      </c>
      <c r="AA19" s="643"/>
      <c r="AB19" s="643"/>
      <c r="AC19" s="643"/>
      <c r="AD19" s="644" t="s">
        <v>221</v>
      </c>
      <c r="AE19" s="644"/>
      <c r="AF19" s="644"/>
      <c r="AG19" s="644"/>
      <c r="AH19" s="644"/>
      <c r="AI19" s="644"/>
      <c r="AJ19" s="644"/>
      <c r="AK19" s="644"/>
      <c r="AL19" s="613" t="s">
        <v>221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39757</v>
      </c>
      <c r="BH19" s="591"/>
      <c r="BI19" s="591"/>
      <c r="BJ19" s="591"/>
      <c r="BK19" s="591"/>
      <c r="BL19" s="591"/>
      <c r="BM19" s="591"/>
      <c r="BN19" s="592"/>
      <c r="BO19" s="643">
        <v>3.9</v>
      </c>
      <c r="BP19" s="643"/>
      <c r="BQ19" s="643"/>
      <c r="BR19" s="643"/>
      <c r="BS19" s="596" t="s">
        <v>221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221</v>
      </c>
      <c r="CS19" s="591"/>
      <c r="CT19" s="591"/>
      <c r="CU19" s="591"/>
      <c r="CV19" s="591"/>
      <c r="CW19" s="591"/>
      <c r="CX19" s="591"/>
      <c r="CY19" s="592"/>
      <c r="CZ19" s="643" t="s">
        <v>221</v>
      </c>
      <c r="DA19" s="643"/>
      <c r="DB19" s="643"/>
      <c r="DC19" s="643"/>
      <c r="DD19" s="596" t="s">
        <v>221</v>
      </c>
      <c r="DE19" s="591"/>
      <c r="DF19" s="591"/>
      <c r="DG19" s="591"/>
      <c r="DH19" s="591"/>
      <c r="DI19" s="591"/>
      <c r="DJ19" s="591"/>
      <c r="DK19" s="591"/>
      <c r="DL19" s="591"/>
      <c r="DM19" s="591"/>
      <c r="DN19" s="591"/>
      <c r="DO19" s="591"/>
      <c r="DP19" s="592"/>
      <c r="DQ19" s="596" t="s">
        <v>221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7004873</v>
      </c>
      <c r="S20" s="591"/>
      <c r="T20" s="591"/>
      <c r="U20" s="591"/>
      <c r="V20" s="591"/>
      <c r="W20" s="591"/>
      <c r="X20" s="591"/>
      <c r="Y20" s="592"/>
      <c r="Z20" s="643">
        <v>40.6</v>
      </c>
      <c r="AA20" s="643"/>
      <c r="AB20" s="643"/>
      <c r="AC20" s="643"/>
      <c r="AD20" s="644">
        <v>4751493</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39757</v>
      </c>
      <c r="BH20" s="591"/>
      <c r="BI20" s="591"/>
      <c r="BJ20" s="591"/>
      <c r="BK20" s="591"/>
      <c r="BL20" s="591"/>
      <c r="BM20" s="591"/>
      <c r="BN20" s="592"/>
      <c r="BO20" s="643">
        <v>3.9</v>
      </c>
      <c r="BP20" s="643"/>
      <c r="BQ20" s="643"/>
      <c r="BR20" s="643"/>
      <c r="BS20" s="596" t="s">
        <v>221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14794261</v>
      </c>
      <c r="CS20" s="591"/>
      <c r="CT20" s="591"/>
      <c r="CU20" s="591"/>
      <c r="CV20" s="591"/>
      <c r="CW20" s="591"/>
      <c r="CX20" s="591"/>
      <c r="CY20" s="592"/>
      <c r="CZ20" s="643">
        <v>100</v>
      </c>
      <c r="DA20" s="643"/>
      <c r="DB20" s="643"/>
      <c r="DC20" s="643"/>
      <c r="DD20" s="596">
        <v>1842645</v>
      </c>
      <c r="DE20" s="591"/>
      <c r="DF20" s="591"/>
      <c r="DG20" s="591"/>
      <c r="DH20" s="591"/>
      <c r="DI20" s="591"/>
      <c r="DJ20" s="591"/>
      <c r="DK20" s="591"/>
      <c r="DL20" s="591"/>
      <c r="DM20" s="591"/>
      <c r="DN20" s="591"/>
      <c r="DO20" s="591"/>
      <c r="DP20" s="592"/>
      <c r="DQ20" s="596">
        <v>7609188</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2306</v>
      </c>
      <c r="S21" s="591"/>
      <c r="T21" s="591"/>
      <c r="U21" s="591"/>
      <c r="V21" s="591"/>
      <c r="W21" s="591"/>
      <c r="X21" s="591"/>
      <c r="Y21" s="592"/>
      <c r="Z21" s="643">
        <v>0</v>
      </c>
      <c r="AA21" s="643"/>
      <c r="AB21" s="643"/>
      <c r="AC21" s="643"/>
      <c r="AD21" s="644">
        <v>2306</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39757</v>
      </c>
      <c r="BH21" s="591"/>
      <c r="BI21" s="591"/>
      <c r="BJ21" s="591"/>
      <c r="BK21" s="591"/>
      <c r="BL21" s="591"/>
      <c r="BM21" s="591"/>
      <c r="BN21" s="592"/>
      <c r="BO21" s="643">
        <v>3.9</v>
      </c>
      <c r="BP21" s="643"/>
      <c r="BQ21" s="643"/>
      <c r="BR21" s="643"/>
      <c r="BS21" s="596" t="s">
        <v>221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7651</v>
      </c>
      <c r="S22" s="591"/>
      <c r="T22" s="591"/>
      <c r="U22" s="591"/>
      <c r="V22" s="591"/>
      <c r="W22" s="591"/>
      <c r="X22" s="591"/>
      <c r="Y22" s="592"/>
      <c r="Z22" s="643">
        <v>0</v>
      </c>
      <c r="AA22" s="643"/>
      <c r="AB22" s="643"/>
      <c r="AC22" s="643"/>
      <c r="AD22" s="644" t="s">
        <v>221</v>
      </c>
      <c r="AE22" s="644"/>
      <c r="AF22" s="644"/>
      <c r="AG22" s="644"/>
      <c r="AH22" s="644"/>
      <c r="AI22" s="644"/>
      <c r="AJ22" s="644"/>
      <c r="AK22" s="644"/>
      <c r="AL22" s="613" t="s">
        <v>221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221</v>
      </c>
      <c r="BH22" s="591"/>
      <c r="BI22" s="591"/>
      <c r="BJ22" s="591"/>
      <c r="BK22" s="591"/>
      <c r="BL22" s="591"/>
      <c r="BM22" s="591"/>
      <c r="BN22" s="592"/>
      <c r="BO22" s="643" t="s">
        <v>221</v>
      </c>
      <c r="BP22" s="643"/>
      <c r="BQ22" s="643"/>
      <c r="BR22" s="643"/>
      <c r="BS22" s="596" t="s">
        <v>221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69789</v>
      </c>
      <c r="S23" s="591"/>
      <c r="T23" s="591"/>
      <c r="U23" s="591"/>
      <c r="V23" s="591"/>
      <c r="W23" s="591"/>
      <c r="X23" s="591"/>
      <c r="Y23" s="592"/>
      <c r="Z23" s="643">
        <v>0.4</v>
      </c>
      <c r="AA23" s="643"/>
      <c r="AB23" s="643"/>
      <c r="AC23" s="643"/>
      <c r="AD23" s="644" t="s">
        <v>221</v>
      </c>
      <c r="AE23" s="644"/>
      <c r="AF23" s="644"/>
      <c r="AG23" s="644"/>
      <c r="AH23" s="644"/>
      <c r="AI23" s="644"/>
      <c r="AJ23" s="644"/>
      <c r="AK23" s="644"/>
      <c r="AL23" s="613" t="s">
        <v>221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221</v>
      </c>
      <c r="BH23" s="591"/>
      <c r="BI23" s="591"/>
      <c r="BJ23" s="591"/>
      <c r="BK23" s="591"/>
      <c r="BL23" s="591"/>
      <c r="BM23" s="591"/>
      <c r="BN23" s="592"/>
      <c r="BO23" s="643" t="s">
        <v>221</v>
      </c>
      <c r="BP23" s="643"/>
      <c r="BQ23" s="643"/>
      <c r="BR23" s="643"/>
      <c r="BS23" s="596" t="s">
        <v>221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7100</v>
      </c>
      <c r="S24" s="591"/>
      <c r="T24" s="591"/>
      <c r="U24" s="591"/>
      <c r="V24" s="591"/>
      <c r="W24" s="591"/>
      <c r="X24" s="591"/>
      <c r="Y24" s="592"/>
      <c r="Z24" s="643">
        <v>0</v>
      </c>
      <c r="AA24" s="643"/>
      <c r="AB24" s="643"/>
      <c r="AC24" s="643"/>
      <c r="AD24" s="644" t="s">
        <v>221</v>
      </c>
      <c r="AE24" s="644"/>
      <c r="AF24" s="644"/>
      <c r="AG24" s="644"/>
      <c r="AH24" s="644"/>
      <c r="AI24" s="644"/>
      <c r="AJ24" s="644"/>
      <c r="AK24" s="644"/>
      <c r="AL24" s="613" t="s">
        <v>221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221</v>
      </c>
      <c r="BH24" s="591"/>
      <c r="BI24" s="591"/>
      <c r="BJ24" s="591"/>
      <c r="BK24" s="591"/>
      <c r="BL24" s="591"/>
      <c r="BM24" s="591"/>
      <c r="BN24" s="592"/>
      <c r="BO24" s="643" t="s">
        <v>221</v>
      </c>
      <c r="BP24" s="643"/>
      <c r="BQ24" s="643"/>
      <c r="BR24" s="643"/>
      <c r="BS24" s="596" t="s">
        <v>221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3120374</v>
      </c>
      <c r="CS24" s="641"/>
      <c r="CT24" s="641"/>
      <c r="CU24" s="641"/>
      <c r="CV24" s="641"/>
      <c r="CW24" s="641"/>
      <c r="CX24" s="641"/>
      <c r="CY24" s="688"/>
      <c r="CZ24" s="692">
        <v>21.1</v>
      </c>
      <c r="DA24" s="693"/>
      <c r="DB24" s="693"/>
      <c r="DC24" s="694"/>
      <c r="DD24" s="687">
        <v>2393569</v>
      </c>
      <c r="DE24" s="641"/>
      <c r="DF24" s="641"/>
      <c r="DG24" s="641"/>
      <c r="DH24" s="641"/>
      <c r="DI24" s="641"/>
      <c r="DJ24" s="641"/>
      <c r="DK24" s="688"/>
      <c r="DL24" s="687">
        <v>2331812</v>
      </c>
      <c r="DM24" s="641"/>
      <c r="DN24" s="641"/>
      <c r="DO24" s="641"/>
      <c r="DP24" s="641"/>
      <c r="DQ24" s="641"/>
      <c r="DR24" s="641"/>
      <c r="DS24" s="641"/>
      <c r="DT24" s="641"/>
      <c r="DU24" s="641"/>
      <c r="DV24" s="688"/>
      <c r="DW24" s="689">
        <v>46.9</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2189294</v>
      </c>
      <c r="S25" s="591"/>
      <c r="T25" s="591"/>
      <c r="U25" s="591"/>
      <c r="V25" s="591"/>
      <c r="W25" s="591"/>
      <c r="X25" s="591"/>
      <c r="Y25" s="592"/>
      <c r="Z25" s="643">
        <v>12.7</v>
      </c>
      <c r="AA25" s="643"/>
      <c r="AB25" s="643"/>
      <c r="AC25" s="643"/>
      <c r="AD25" s="644" t="s">
        <v>221</v>
      </c>
      <c r="AE25" s="644"/>
      <c r="AF25" s="644"/>
      <c r="AG25" s="644"/>
      <c r="AH25" s="644"/>
      <c r="AI25" s="644"/>
      <c r="AJ25" s="644"/>
      <c r="AK25" s="644"/>
      <c r="AL25" s="613" t="s">
        <v>221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221</v>
      </c>
      <c r="BH25" s="591"/>
      <c r="BI25" s="591"/>
      <c r="BJ25" s="591"/>
      <c r="BK25" s="591"/>
      <c r="BL25" s="591"/>
      <c r="BM25" s="591"/>
      <c r="BN25" s="592"/>
      <c r="BO25" s="643" t="s">
        <v>221</v>
      </c>
      <c r="BP25" s="643"/>
      <c r="BQ25" s="643"/>
      <c r="BR25" s="643"/>
      <c r="BS25" s="596" t="s">
        <v>221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1400823</v>
      </c>
      <c r="CS25" s="609"/>
      <c r="CT25" s="609"/>
      <c r="CU25" s="609"/>
      <c r="CV25" s="609"/>
      <c r="CW25" s="609"/>
      <c r="CX25" s="609"/>
      <c r="CY25" s="610"/>
      <c r="CZ25" s="593">
        <v>9.5</v>
      </c>
      <c r="DA25" s="611"/>
      <c r="DB25" s="611"/>
      <c r="DC25" s="612"/>
      <c r="DD25" s="596">
        <v>1317681</v>
      </c>
      <c r="DE25" s="609"/>
      <c r="DF25" s="609"/>
      <c r="DG25" s="609"/>
      <c r="DH25" s="609"/>
      <c r="DI25" s="609"/>
      <c r="DJ25" s="609"/>
      <c r="DK25" s="610"/>
      <c r="DL25" s="596">
        <v>1257480</v>
      </c>
      <c r="DM25" s="609"/>
      <c r="DN25" s="609"/>
      <c r="DO25" s="609"/>
      <c r="DP25" s="609"/>
      <c r="DQ25" s="609"/>
      <c r="DR25" s="609"/>
      <c r="DS25" s="609"/>
      <c r="DT25" s="609"/>
      <c r="DU25" s="609"/>
      <c r="DV25" s="610"/>
      <c r="DW25" s="613">
        <v>25.3</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221</v>
      </c>
      <c r="S26" s="591"/>
      <c r="T26" s="591"/>
      <c r="U26" s="591"/>
      <c r="V26" s="591"/>
      <c r="W26" s="591"/>
      <c r="X26" s="591"/>
      <c r="Y26" s="592"/>
      <c r="Z26" s="643" t="s">
        <v>221</v>
      </c>
      <c r="AA26" s="643"/>
      <c r="AB26" s="643"/>
      <c r="AC26" s="643"/>
      <c r="AD26" s="644" t="s">
        <v>221</v>
      </c>
      <c r="AE26" s="644"/>
      <c r="AF26" s="644"/>
      <c r="AG26" s="644"/>
      <c r="AH26" s="644"/>
      <c r="AI26" s="644"/>
      <c r="AJ26" s="644"/>
      <c r="AK26" s="644"/>
      <c r="AL26" s="613" t="s">
        <v>221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221</v>
      </c>
      <c r="BH26" s="591"/>
      <c r="BI26" s="591"/>
      <c r="BJ26" s="591"/>
      <c r="BK26" s="591"/>
      <c r="BL26" s="591"/>
      <c r="BM26" s="591"/>
      <c r="BN26" s="592"/>
      <c r="BO26" s="643" t="s">
        <v>221</v>
      </c>
      <c r="BP26" s="643"/>
      <c r="BQ26" s="643"/>
      <c r="BR26" s="643"/>
      <c r="BS26" s="596" t="s">
        <v>221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935937</v>
      </c>
      <c r="CS26" s="591"/>
      <c r="CT26" s="591"/>
      <c r="CU26" s="591"/>
      <c r="CV26" s="591"/>
      <c r="CW26" s="591"/>
      <c r="CX26" s="591"/>
      <c r="CY26" s="592"/>
      <c r="CZ26" s="593">
        <v>6.3</v>
      </c>
      <c r="DA26" s="611"/>
      <c r="DB26" s="611"/>
      <c r="DC26" s="612"/>
      <c r="DD26" s="596">
        <v>857865</v>
      </c>
      <c r="DE26" s="591"/>
      <c r="DF26" s="591"/>
      <c r="DG26" s="591"/>
      <c r="DH26" s="591"/>
      <c r="DI26" s="591"/>
      <c r="DJ26" s="591"/>
      <c r="DK26" s="592"/>
      <c r="DL26" s="596" t="s">
        <v>209</v>
      </c>
      <c r="DM26" s="591"/>
      <c r="DN26" s="591"/>
      <c r="DO26" s="591"/>
      <c r="DP26" s="591"/>
      <c r="DQ26" s="591"/>
      <c r="DR26" s="591"/>
      <c r="DS26" s="591"/>
      <c r="DT26" s="591"/>
      <c r="DU26" s="591"/>
      <c r="DV26" s="592"/>
      <c r="DW26" s="613" t="s">
        <v>209</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1751994</v>
      </c>
      <c r="S27" s="591"/>
      <c r="T27" s="591"/>
      <c r="U27" s="591"/>
      <c r="V27" s="591"/>
      <c r="W27" s="591"/>
      <c r="X27" s="591"/>
      <c r="Y27" s="592"/>
      <c r="Z27" s="643">
        <v>10.1</v>
      </c>
      <c r="AA27" s="643"/>
      <c r="AB27" s="643"/>
      <c r="AC27" s="643"/>
      <c r="AD27" s="644" t="s">
        <v>221</v>
      </c>
      <c r="AE27" s="644"/>
      <c r="AF27" s="644"/>
      <c r="AG27" s="644"/>
      <c r="AH27" s="644"/>
      <c r="AI27" s="644"/>
      <c r="AJ27" s="644"/>
      <c r="AK27" s="644"/>
      <c r="AL27" s="613" t="s">
        <v>221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1010051</v>
      </c>
      <c r="BH27" s="591"/>
      <c r="BI27" s="591"/>
      <c r="BJ27" s="591"/>
      <c r="BK27" s="591"/>
      <c r="BL27" s="591"/>
      <c r="BM27" s="591"/>
      <c r="BN27" s="592"/>
      <c r="BO27" s="643">
        <v>100</v>
      </c>
      <c r="BP27" s="643"/>
      <c r="BQ27" s="643"/>
      <c r="BR27" s="643"/>
      <c r="BS27" s="596" t="s">
        <v>221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827808</v>
      </c>
      <c r="CS27" s="609"/>
      <c r="CT27" s="609"/>
      <c r="CU27" s="609"/>
      <c r="CV27" s="609"/>
      <c r="CW27" s="609"/>
      <c r="CX27" s="609"/>
      <c r="CY27" s="610"/>
      <c r="CZ27" s="593">
        <v>5.6</v>
      </c>
      <c r="DA27" s="611"/>
      <c r="DB27" s="611"/>
      <c r="DC27" s="612"/>
      <c r="DD27" s="596">
        <v>205588</v>
      </c>
      <c r="DE27" s="609"/>
      <c r="DF27" s="609"/>
      <c r="DG27" s="609"/>
      <c r="DH27" s="609"/>
      <c r="DI27" s="609"/>
      <c r="DJ27" s="609"/>
      <c r="DK27" s="610"/>
      <c r="DL27" s="596">
        <v>204032</v>
      </c>
      <c r="DM27" s="609"/>
      <c r="DN27" s="609"/>
      <c r="DO27" s="609"/>
      <c r="DP27" s="609"/>
      <c r="DQ27" s="609"/>
      <c r="DR27" s="609"/>
      <c r="DS27" s="609"/>
      <c r="DT27" s="609"/>
      <c r="DU27" s="609"/>
      <c r="DV27" s="610"/>
      <c r="DW27" s="613">
        <v>4.0999999999999996</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75022</v>
      </c>
      <c r="S28" s="591"/>
      <c r="T28" s="591"/>
      <c r="U28" s="591"/>
      <c r="V28" s="591"/>
      <c r="W28" s="591"/>
      <c r="X28" s="591"/>
      <c r="Y28" s="592"/>
      <c r="Z28" s="643">
        <v>0.4</v>
      </c>
      <c r="AA28" s="643"/>
      <c r="AB28" s="643"/>
      <c r="AC28" s="643"/>
      <c r="AD28" s="644" t="s">
        <v>221</v>
      </c>
      <c r="AE28" s="644"/>
      <c r="AF28" s="644"/>
      <c r="AG28" s="644"/>
      <c r="AH28" s="644"/>
      <c r="AI28" s="644"/>
      <c r="AJ28" s="644"/>
      <c r="AK28" s="644"/>
      <c r="AL28" s="613" t="s">
        <v>221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891743</v>
      </c>
      <c r="CS28" s="591"/>
      <c r="CT28" s="591"/>
      <c r="CU28" s="591"/>
      <c r="CV28" s="591"/>
      <c r="CW28" s="591"/>
      <c r="CX28" s="591"/>
      <c r="CY28" s="592"/>
      <c r="CZ28" s="593">
        <v>6</v>
      </c>
      <c r="DA28" s="611"/>
      <c r="DB28" s="611"/>
      <c r="DC28" s="612"/>
      <c r="DD28" s="596">
        <v>870300</v>
      </c>
      <c r="DE28" s="591"/>
      <c r="DF28" s="591"/>
      <c r="DG28" s="591"/>
      <c r="DH28" s="591"/>
      <c r="DI28" s="591"/>
      <c r="DJ28" s="591"/>
      <c r="DK28" s="592"/>
      <c r="DL28" s="596">
        <v>870300</v>
      </c>
      <c r="DM28" s="591"/>
      <c r="DN28" s="591"/>
      <c r="DO28" s="591"/>
      <c r="DP28" s="591"/>
      <c r="DQ28" s="591"/>
      <c r="DR28" s="591"/>
      <c r="DS28" s="591"/>
      <c r="DT28" s="591"/>
      <c r="DU28" s="591"/>
      <c r="DV28" s="592"/>
      <c r="DW28" s="613">
        <v>17.5</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507531</v>
      </c>
      <c r="S29" s="591"/>
      <c r="T29" s="591"/>
      <c r="U29" s="591"/>
      <c r="V29" s="591"/>
      <c r="W29" s="591"/>
      <c r="X29" s="591"/>
      <c r="Y29" s="592"/>
      <c r="Z29" s="643">
        <v>2.9</v>
      </c>
      <c r="AA29" s="643"/>
      <c r="AB29" s="643"/>
      <c r="AC29" s="643"/>
      <c r="AD29" s="644" t="s">
        <v>221</v>
      </c>
      <c r="AE29" s="644"/>
      <c r="AF29" s="644"/>
      <c r="AG29" s="644"/>
      <c r="AH29" s="644"/>
      <c r="AI29" s="644"/>
      <c r="AJ29" s="644"/>
      <c r="AK29" s="644"/>
      <c r="AL29" s="613" t="s">
        <v>221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891505</v>
      </c>
      <c r="CS29" s="609"/>
      <c r="CT29" s="609"/>
      <c r="CU29" s="609"/>
      <c r="CV29" s="609"/>
      <c r="CW29" s="609"/>
      <c r="CX29" s="609"/>
      <c r="CY29" s="610"/>
      <c r="CZ29" s="593">
        <v>6</v>
      </c>
      <c r="DA29" s="611"/>
      <c r="DB29" s="611"/>
      <c r="DC29" s="612"/>
      <c r="DD29" s="596">
        <v>870062</v>
      </c>
      <c r="DE29" s="609"/>
      <c r="DF29" s="609"/>
      <c r="DG29" s="609"/>
      <c r="DH29" s="609"/>
      <c r="DI29" s="609"/>
      <c r="DJ29" s="609"/>
      <c r="DK29" s="610"/>
      <c r="DL29" s="596">
        <v>870062</v>
      </c>
      <c r="DM29" s="609"/>
      <c r="DN29" s="609"/>
      <c r="DO29" s="609"/>
      <c r="DP29" s="609"/>
      <c r="DQ29" s="609"/>
      <c r="DR29" s="609"/>
      <c r="DS29" s="609"/>
      <c r="DT29" s="609"/>
      <c r="DU29" s="609"/>
      <c r="DV29" s="610"/>
      <c r="DW29" s="613">
        <v>17.5</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795777</v>
      </c>
      <c r="S30" s="591"/>
      <c r="T30" s="591"/>
      <c r="U30" s="591"/>
      <c r="V30" s="591"/>
      <c r="W30" s="591"/>
      <c r="X30" s="591"/>
      <c r="Y30" s="592"/>
      <c r="Z30" s="643">
        <v>4.5999999999999996</v>
      </c>
      <c r="AA30" s="643"/>
      <c r="AB30" s="643"/>
      <c r="AC30" s="643"/>
      <c r="AD30" s="644" t="s">
        <v>221</v>
      </c>
      <c r="AE30" s="644"/>
      <c r="AF30" s="644"/>
      <c r="AG30" s="644"/>
      <c r="AH30" s="644"/>
      <c r="AI30" s="644"/>
      <c r="AJ30" s="644"/>
      <c r="AK30" s="644"/>
      <c r="AL30" s="613" t="s">
        <v>221</v>
      </c>
      <c r="AM30" s="645"/>
      <c r="AN30" s="645"/>
      <c r="AO30" s="646"/>
      <c r="AP30" s="668" t="s">
        <v>290</v>
      </c>
      <c r="AQ30" s="669"/>
      <c r="AR30" s="669"/>
      <c r="AS30" s="669"/>
      <c r="AT30" s="674" t="s">
        <v>291</v>
      </c>
      <c r="AU30" s="184"/>
      <c r="AV30" s="184"/>
      <c r="AW30" s="184"/>
      <c r="AX30" s="677" t="s">
        <v>169</v>
      </c>
      <c r="AY30" s="678"/>
      <c r="AZ30" s="678"/>
      <c r="BA30" s="678"/>
      <c r="BB30" s="678"/>
      <c r="BC30" s="678"/>
      <c r="BD30" s="678"/>
      <c r="BE30" s="678"/>
      <c r="BF30" s="679"/>
      <c r="BG30" s="656">
        <v>97.8</v>
      </c>
      <c r="BH30" s="657"/>
      <c r="BI30" s="657"/>
      <c r="BJ30" s="657"/>
      <c r="BK30" s="657"/>
      <c r="BL30" s="657"/>
      <c r="BM30" s="658">
        <v>91.6</v>
      </c>
      <c r="BN30" s="657"/>
      <c r="BO30" s="657"/>
      <c r="BP30" s="657"/>
      <c r="BQ30" s="659"/>
      <c r="BR30" s="656">
        <v>98.4</v>
      </c>
      <c r="BS30" s="657"/>
      <c r="BT30" s="657"/>
      <c r="BU30" s="657"/>
      <c r="BV30" s="657"/>
      <c r="BW30" s="657"/>
      <c r="BX30" s="658">
        <v>93.2</v>
      </c>
      <c r="BY30" s="657"/>
      <c r="BZ30" s="657"/>
      <c r="CA30" s="657"/>
      <c r="CB30" s="659"/>
      <c r="CD30" s="662"/>
      <c r="CE30" s="663"/>
      <c r="CF30" s="627" t="s">
        <v>292</v>
      </c>
      <c r="CG30" s="624"/>
      <c r="CH30" s="624"/>
      <c r="CI30" s="624"/>
      <c r="CJ30" s="624"/>
      <c r="CK30" s="624"/>
      <c r="CL30" s="624"/>
      <c r="CM30" s="624"/>
      <c r="CN30" s="624"/>
      <c r="CO30" s="624"/>
      <c r="CP30" s="624"/>
      <c r="CQ30" s="625"/>
      <c r="CR30" s="590">
        <v>820524</v>
      </c>
      <c r="CS30" s="591"/>
      <c r="CT30" s="591"/>
      <c r="CU30" s="591"/>
      <c r="CV30" s="591"/>
      <c r="CW30" s="591"/>
      <c r="CX30" s="591"/>
      <c r="CY30" s="592"/>
      <c r="CZ30" s="593">
        <v>5.5</v>
      </c>
      <c r="DA30" s="611"/>
      <c r="DB30" s="611"/>
      <c r="DC30" s="612"/>
      <c r="DD30" s="596">
        <v>799081</v>
      </c>
      <c r="DE30" s="591"/>
      <c r="DF30" s="591"/>
      <c r="DG30" s="591"/>
      <c r="DH30" s="591"/>
      <c r="DI30" s="591"/>
      <c r="DJ30" s="591"/>
      <c r="DK30" s="592"/>
      <c r="DL30" s="596">
        <v>799081</v>
      </c>
      <c r="DM30" s="591"/>
      <c r="DN30" s="591"/>
      <c r="DO30" s="591"/>
      <c r="DP30" s="591"/>
      <c r="DQ30" s="591"/>
      <c r="DR30" s="591"/>
      <c r="DS30" s="591"/>
      <c r="DT30" s="591"/>
      <c r="DU30" s="591"/>
      <c r="DV30" s="592"/>
      <c r="DW30" s="613">
        <v>16.100000000000001</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1062650</v>
      </c>
      <c r="S31" s="591"/>
      <c r="T31" s="591"/>
      <c r="U31" s="591"/>
      <c r="V31" s="591"/>
      <c r="W31" s="591"/>
      <c r="X31" s="591"/>
      <c r="Y31" s="592"/>
      <c r="Z31" s="643">
        <v>6.2</v>
      </c>
      <c r="AA31" s="643"/>
      <c r="AB31" s="643"/>
      <c r="AC31" s="643"/>
      <c r="AD31" s="644" t="s">
        <v>221</v>
      </c>
      <c r="AE31" s="644"/>
      <c r="AF31" s="644"/>
      <c r="AG31" s="644"/>
      <c r="AH31" s="644"/>
      <c r="AI31" s="644"/>
      <c r="AJ31" s="644"/>
      <c r="AK31" s="644"/>
      <c r="AL31" s="613" t="s">
        <v>221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98.5</v>
      </c>
      <c r="BH31" s="609"/>
      <c r="BI31" s="609"/>
      <c r="BJ31" s="609"/>
      <c r="BK31" s="609"/>
      <c r="BL31" s="609"/>
      <c r="BM31" s="645">
        <v>92.8</v>
      </c>
      <c r="BN31" s="655"/>
      <c r="BO31" s="655"/>
      <c r="BP31" s="655"/>
      <c r="BQ31" s="619"/>
      <c r="BR31" s="654">
        <v>98.6</v>
      </c>
      <c r="BS31" s="609"/>
      <c r="BT31" s="609"/>
      <c r="BU31" s="609"/>
      <c r="BV31" s="609"/>
      <c r="BW31" s="609"/>
      <c r="BX31" s="645">
        <v>93.2</v>
      </c>
      <c r="BY31" s="655"/>
      <c r="BZ31" s="655"/>
      <c r="CA31" s="655"/>
      <c r="CB31" s="619"/>
      <c r="CD31" s="662"/>
      <c r="CE31" s="663"/>
      <c r="CF31" s="627" t="s">
        <v>296</v>
      </c>
      <c r="CG31" s="624"/>
      <c r="CH31" s="624"/>
      <c r="CI31" s="624"/>
      <c r="CJ31" s="624"/>
      <c r="CK31" s="624"/>
      <c r="CL31" s="624"/>
      <c r="CM31" s="624"/>
      <c r="CN31" s="624"/>
      <c r="CO31" s="624"/>
      <c r="CP31" s="624"/>
      <c r="CQ31" s="625"/>
      <c r="CR31" s="590">
        <v>70981</v>
      </c>
      <c r="CS31" s="609"/>
      <c r="CT31" s="609"/>
      <c r="CU31" s="609"/>
      <c r="CV31" s="609"/>
      <c r="CW31" s="609"/>
      <c r="CX31" s="609"/>
      <c r="CY31" s="610"/>
      <c r="CZ31" s="593">
        <v>0.5</v>
      </c>
      <c r="DA31" s="611"/>
      <c r="DB31" s="611"/>
      <c r="DC31" s="612"/>
      <c r="DD31" s="596">
        <v>70981</v>
      </c>
      <c r="DE31" s="609"/>
      <c r="DF31" s="609"/>
      <c r="DG31" s="609"/>
      <c r="DH31" s="609"/>
      <c r="DI31" s="609"/>
      <c r="DJ31" s="609"/>
      <c r="DK31" s="610"/>
      <c r="DL31" s="596">
        <v>70981</v>
      </c>
      <c r="DM31" s="609"/>
      <c r="DN31" s="609"/>
      <c r="DO31" s="609"/>
      <c r="DP31" s="609"/>
      <c r="DQ31" s="609"/>
      <c r="DR31" s="609"/>
      <c r="DS31" s="609"/>
      <c r="DT31" s="609"/>
      <c r="DU31" s="609"/>
      <c r="DV31" s="610"/>
      <c r="DW31" s="613">
        <v>1.4</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497439</v>
      </c>
      <c r="S32" s="591"/>
      <c r="T32" s="591"/>
      <c r="U32" s="591"/>
      <c r="V32" s="591"/>
      <c r="W32" s="591"/>
      <c r="X32" s="591"/>
      <c r="Y32" s="592"/>
      <c r="Z32" s="643">
        <v>2.9</v>
      </c>
      <c r="AA32" s="643"/>
      <c r="AB32" s="643"/>
      <c r="AC32" s="643"/>
      <c r="AD32" s="644">
        <v>6749</v>
      </c>
      <c r="AE32" s="644"/>
      <c r="AF32" s="644"/>
      <c r="AG32" s="644"/>
      <c r="AH32" s="644"/>
      <c r="AI32" s="644"/>
      <c r="AJ32" s="644"/>
      <c r="AK32" s="644"/>
      <c r="AL32" s="613">
        <v>0.1</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97</v>
      </c>
      <c r="BH32" s="575"/>
      <c r="BI32" s="575"/>
      <c r="BJ32" s="575"/>
      <c r="BK32" s="575"/>
      <c r="BL32" s="575"/>
      <c r="BM32" s="638">
        <v>89.6</v>
      </c>
      <c r="BN32" s="575"/>
      <c r="BO32" s="575"/>
      <c r="BP32" s="575"/>
      <c r="BQ32" s="632"/>
      <c r="BR32" s="653">
        <v>98.1</v>
      </c>
      <c r="BS32" s="575"/>
      <c r="BT32" s="575"/>
      <c r="BU32" s="575"/>
      <c r="BV32" s="575"/>
      <c r="BW32" s="575"/>
      <c r="BX32" s="638">
        <v>92.1</v>
      </c>
      <c r="BY32" s="575"/>
      <c r="BZ32" s="575"/>
      <c r="CA32" s="575"/>
      <c r="CB32" s="632"/>
      <c r="CD32" s="664"/>
      <c r="CE32" s="665"/>
      <c r="CF32" s="627" t="s">
        <v>299</v>
      </c>
      <c r="CG32" s="624"/>
      <c r="CH32" s="624"/>
      <c r="CI32" s="624"/>
      <c r="CJ32" s="624"/>
      <c r="CK32" s="624"/>
      <c r="CL32" s="624"/>
      <c r="CM32" s="624"/>
      <c r="CN32" s="624"/>
      <c r="CO32" s="624"/>
      <c r="CP32" s="624"/>
      <c r="CQ32" s="625"/>
      <c r="CR32" s="590">
        <v>238</v>
      </c>
      <c r="CS32" s="591"/>
      <c r="CT32" s="591"/>
      <c r="CU32" s="591"/>
      <c r="CV32" s="591"/>
      <c r="CW32" s="591"/>
      <c r="CX32" s="591"/>
      <c r="CY32" s="592"/>
      <c r="CZ32" s="593">
        <v>0</v>
      </c>
      <c r="DA32" s="611"/>
      <c r="DB32" s="611"/>
      <c r="DC32" s="612"/>
      <c r="DD32" s="596">
        <v>238</v>
      </c>
      <c r="DE32" s="591"/>
      <c r="DF32" s="591"/>
      <c r="DG32" s="591"/>
      <c r="DH32" s="591"/>
      <c r="DI32" s="591"/>
      <c r="DJ32" s="591"/>
      <c r="DK32" s="592"/>
      <c r="DL32" s="596">
        <v>238</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3294034</v>
      </c>
      <c r="S33" s="591"/>
      <c r="T33" s="591"/>
      <c r="U33" s="591"/>
      <c r="V33" s="591"/>
      <c r="W33" s="591"/>
      <c r="X33" s="591"/>
      <c r="Y33" s="592"/>
      <c r="Z33" s="643">
        <v>19.100000000000001</v>
      </c>
      <c r="AA33" s="643"/>
      <c r="AB33" s="643"/>
      <c r="AC33" s="643"/>
      <c r="AD33" s="644" t="s">
        <v>221</v>
      </c>
      <c r="AE33" s="644"/>
      <c r="AF33" s="644"/>
      <c r="AG33" s="644"/>
      <c r="AH33" s="644"/>
      <c r="AI33" s="644"/>
      <c r="AJ33" s="644"/>
      <c r="AK33" s="644"/>
      <c r="AL33" s="613" t="s">
        <v>221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8440677</v>
      </c>
      <c r="CS33" s="609"/>
      <c r="CT33" s="609"/>
      <c r="CU33" s="609"/>
      <c r="CV33" s="609"/>
      <c r="CW33" s="609"/>
      <c r="CX33" s="609"/>
      <c r="CY33" s="610"/>
      <c r="CZ33" s="593">
        <v>57.1</v>
      </c>
      <c r="DA33" s="611"/>
      <c r="DB33" s="611"/>
      <c r="DC33" s="612"/>
      <c r="DD33" s="596">
        <v>3998137</v>
      </c>
      <c r="DE33" s="609"/>
      <c r="DF33" s="609"/>
      <c r="DG33" s="609"/>
      <c r="DH33" s="609"/>
      <c r="DI33" s="609"/>
      <c r="DJ33" s="609"/>
      <c r="DK33" s="610"/>
      <c r="DL33" s="596">
        <v>2387788</v>
      </c>
      <c r="DM33" s="609"/>
      <c r="DN33" s="609"/>
      <c r="DO33" s="609"/>
      <c r="DP33" s="609"/>
      <c r="DQ33" s="609"/>
      <c r="DR33" s="609"/>
      <c r="DS33" s="609"/>
      <c r="DT33" s="609"/>
      <c r="DU33" s="609"/>
      <c r="DV33" s="610"/>
      <c r="DW33" s="613">
        <v>48</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221</v>
      </c>
      <c r="S34" s="591"/>
      <c r="T34" s="591"/>
      <c r="U34" s="591"/>
      <c r="V34" s="591"/>
      <c r="W34" s="591"/>
      <c r="X34" s="591"/>
      <c r="Y34" s="592"/>
      <c r="Z34" s="643" t="s">
        <v>221</v>
      </c>
      <c r="AA34" s="643"/>
      <c r="AB34" s="643"/>
      <c r="AC34" s="643"/>
      <c r="AD34" s="644" t="s">
        <v>221</v>
      </c>
      <c r="AE34" s="644"/>
      <c r="AF34" s="644"/>
      <c r="AG34" s="644"/>
      <c r="AH34" s="644"/>
      <c r="AI34" s="644"/>
      <c r="AJ34" s="644"/>
      <c r="AK34" s="644"/>
      <c r="AL34" s="613" t="s">
        <v>221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4624880</v>
      </c>
      <c r="CS34" s="591"/>
      <c r="CT34" s="591"/>
      <c r="CU34" s="591"/>
      <c r="CV34" s="591"/>
      <c r="CW34" s="591"/>
      <c r="CX34" s="591"/>
      <c r="CY34" s="592"/>
      <c r="CZ34" s="593">
        <v>31.3</v>
      </c>
      <c r="DA34" s="611"/>
      <c r="DB34" s="611"/>
      <c r="DC34" s="612"/>
      <c r="DD34" s="596">
        <v>1267058</v>
      </c>
      <c r="DE34" s="591"/>
      <c r="DF34" s="591"/>
      <c r="DG34" s="591"/>
      <c r="DH34" s="591"/>
      <c r="DI34" s="591"/>
      <c r="DJ34" s="591"/>
      <c r="DK34" s="592"/>
      <c r="DL34" s="596">
        <v>869987</v>
      </c>
      <c r="DM34" s="591"/>
      <c r="DN34" s="591"/>
      <c r="DO34" s="591"/>
      <c r="DP34" s="591"/>
      <c r="DQ34" s="591"/>
      <c r="DR34" s="591"/>
      <c r="DS34" s="591"/>
      <c r="DT34" s="591"/>
      <c r="DU34" s="591"/>
      <c r="DV34" s="592"/>
      <c r="DW34" s="613">
        <v>17.5</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211034</v>
      </c>
      <c r="S35" s="591"/>
      <c r="T35" s="591"/>
      <c r="U35" s="591"/>
      <c r="V35" s="591"/>
      <c r="W35" s="591"/>
      <c r="X35" s="591"/>
      <c r="Y35" s="592"/>
      <c r="Z35" s="643">
        <v>1.2</v>
      </c>
      <c r="AA35" s="643"/>
      <c r="AB35" s="643"/>
      <c r="AC35" s="643"/>
      <c r="AD35" s="644" t="s">
        <v>221</v>
      </c>
      <c r="AE35" s="644"/>
      <c r="AF35" s="644"/>
      <c r="AG35" s="644"/>
      <c r="AH35" s="644"/>
      <c r="AI35" s="644"/>
      <c r="AJ35" s="644"/>
      <c r="AK35" s="644"/>
      <c r="AL35" s="613" t="s">
        <v>221</v>
      </c>
      <c r="AM35" s="645"/>
      <c r="AN35" s="645"/>
      <c r="AO35" s="646"/>
      <c r="AP35" s="188"/>
      <c r="AQ35" s="647" t="s">
        <v>307</v>
      </c>
      <c r="AR35" s="648"/>
      <c r="AS35" s="648"/>
      <c r="AT35" s="648"/>
      <c r="AU35" s="648"/>
      <c r="AV35" s="648"/>
      <c r="AW35" s="648"/>
      <c r="AX35" s="648"/>
      <c r="AY35" s="649"/>
      <c r="AZ35" s="640">
        <v>793460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97282</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2348</v>
      </c>
      <c r="CS35" s="609"/>
      <c r="CT35" s="609"/>
      <c r="CU35" s="609"/>
      <c r="CV35" s="609"/>
      <c r="CW35" s="609"/>
      <c r="CX35" s="609"/>
      <c r="CY35" s="610"/>
      <c r="CZ35" s="593">
        <v>0</v>
      </c>
      <c r="DA35" s="611"/>
      <c r="DB35" s="611"/>
      <c r="DC35" s="612"/>
      <c r="DD35" s="596">
        <v>1729</v>
      </c>
      <c r="DE35" s="609"/>
      <c r="DF35" s="609"/>
      <c r="DG35" s="609"/>
      <c r="DH35" s="609"/>
      <c r="DI35" s="609"/>
      <c r="DJ35" s="609"/>
      <c r="DK35" s="610"/>
      <c r="DL35" s="596">
        <v>1575</v>
      </c>
      <c r="DM35" s="609"/>
      <c r="DN35" s="609"/>
      <c r="DO35" s="609"/>
      <c r="DP35" s="609"/>
      <c r="DQ35" s="609"/>
      <c r="DR35" s="609"/>
      <c r="DS35" s="609"/>
      <c r="DT35" s="609"/>
      <c r="DU35" s="609"/>
      <c r="DV35" s="610"/>
      <c r="DW35" s="613">
        <v>0</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17265460</v>
      </c>
      <c r="S36" s="631"/>
      <c r="T36" s="631"/>
      <c r="U36" s="631"/>
      <c r="V36" s="631"/>
      <c r="W36" s="631"/>
      <c r="X36" s="631"/>
      <c r="Y36" s="634"/>
      <c r="Z36" s="635">
        <v>100</v>
      </c>
      <c r="AA36" s="635"/>
      <c r="AB36" s="635"/>
      <c r="AC36" s="635"/>
      <c r="AD36" s="636">
        <v>4760548</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96796</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53430</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2351380</v>
      </c>
      <c r="CS36" s="591"/>
      <c r="CT36" s="591"/>
      <c r="CU36" s="591"/>
      <c r="CV36" s="591"/>
      <c r="CW36" s="591"/>
      <c r="CX36" s="591"/>
      <c r="CY36" s="592"/>
      <c r="CZ36" s="593">
        <v>15.9</v>
      </c>
      <c r="DA36" s="611"/>
      <c r="DB36" s="611"/>
      <c r="DC36" s="612"/>
      <c r="DD36" s="596">
        <v>1398869</v>
      </c>
      <c r="DE36" s="591"/>
      <c r="DF36" s="591"/>
      <c r="DG36" s="591"/>
      <c r="DH36" s="591"/>
      <c r="DI36" s="591"/>
      <c r="DJ36" s="591"/>
      <c r="DK36" s="592"/>
      <c r="DL36" s="596">
        <v>881350</v>
      </c>
      <c r="DM36" s="591"/>
      <c r="DN36" s="591"/>
      <c r="DO36" s="591"/>
      <c r="DP36" s="591"/>
      <c r="DQ36" s="591"/>
      <c r="DR36" s="591"/>
      <c r="DS36" s="591"/>
      <c r="DT36" s="591"/>
      <c r="DU36" s="591"/>
      <c r="DV36" s="592"/>
      <c r="DW36" s="613">
        <v>17.7</v>
      </c>
      <c r="DX36" s="614"/>
      <c r="DY36" s="614"/>
      <c r="DZ36" s="614"/>
      <c r="EA36" s="614"/>
      <c r="EB36" s="614"/>
      <c r="EC36" s="615"/>
    </row>
    <row r="37" spans="2:133" ht="11.25" customHeight="1">
      <c r="AQ37" s="616" t="s">
        <v>314</v>
      </c>
      <c r="AR37" s="617"/>
      <c r="AS37" s="617"/>
      <c r="AT37" s="617"/>
      <c r="AU37" s="617"/>
      <c r="AV37" s="617"/>
      <c r="AW37" s="617"/>
      <c r="AX37" s="617"/>
      <c r="AY37" s="618"/>
      <c r="AZ37" s="590">
        <v>68712</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2145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592498</v>
      </c>
      <c r="CS37" s="609"/>
      <c r="CT37" s="609"/>
      <c r="CU37" s="609"/>
      <c r="CV37" s="609"/>
      <c r="CW37" s="609"/>
      <c r="CX37" s="609"/>
      <c r="CY37" s="610"/>
      <c r="CZ37" s="593">
        <v>4</v>
      </c>
      <c r="DA37" s="611"/>
      <c r="DB37" s="611"/>
      <c r="DC37" s="612"/>
      <c r="DD37" s="596">
        <v>592498</v>
      </c>
      <c r="DE37" s="609"/>
      <c r="DF37" s="609"/>
      <c r="DG37" s="609"/>
      <c r="DH37" s="609"/>
      <c r="DI37" s="609"/>
      <c r="DJ37" s="609"/>
      <c r="DK37" s="610"/>
      <c r="DL37" s="596">
        <v>503516</v>
      </c>
      <c r="DM37" s="609"/>
      <c r="DN37" s="609"/>
      <c r="DO37" s="609"/>
      <c r="DP37" s="609"/>
      <c r="DQ37" s="609"/>
      <c r="DR37" s="609"/>
      <c r="DS37" s="609"/>
      <c r="DT37" s="609"/>
      <c r="DU37" s="609"/>
      <c r="DV37" s="610"/>
      <c r="DW37" s="613">
        <v>10.1</v>
      </c>
      <c r="DX37" s="614"/>
      <c r="DY37" s="614"/>
      <c r="DZ37" s="614"/>
      <c r="EA37" s="614"/>
      <c r="EB37" s="614"/>
      <c r="EC37" s="615"/>
    </row>
    <row r="38" spans="2:133" ht="11.25" customHeight="1">
      <c r="AQ38" s="616" t="s">
        <v>317</v>
      </c>
      <c r="AR38" s="617"/>
      <c r="AS38" s="617"/>
      <c r="AT38" s="617"/>
      <c r="AU38" s="617"/>
      <c r="AV38" s="617"/>
      <c r="AW38" s="617"/>
      <c r="AX38" s="617"/>
      <c r="AY38" s="618"/>
      <c r="AZ38" s="590">
        <v>34412</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3723</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759048</v>
      </c>
      <c r="CS38" s="591"/>
      <c r="CT38" s="591"/>
      <c r="CU38" s="591"/>
      <c r="CV38" s="591"/>
      <c r="CW38" s="591"/>
      <c r="CX38" s="591"/>
      <c r="CY38" s="592"/>
      <c r="CZ38" s="593">
        <v>5.0999999999999996</v>
      </c>
      <c r="DA38" s="611"/>
      <c r="DB38" s="611"/>
      <c r="DC38" s="612"/>
      <c r="DD38" s="596">
        <v>640820</v>
      </c>
      <c r="DE38" s="591"/>
      <c r="DF38" s="591"/>
      <c r="DG38" s="591"/>
      <c r="DH38" s="591"/>
      <c r="DI38" s="591"/>
      <c r="DJ38" s="591"/>
      <c r="DK38" s="592"/>
      <c r="DL38" s="596">
        <v>634876</v>
      </c>
      <c r="DM38" s="591"/>
      <c r="DN38" s="591"/>
      <c r="DO38" s="591"/>
      <c r="DP38" s="591"/>
      <c r="DQ38" s="591"/>
      <c r="DR38" s="591"/>
      <c r="DS38" s="591"/>
      <c r="DT38" s="591"/>
      <c r="DU38" s="591"/>
      <c r="DV38" s="592"/>
      <c r="DW38" s="613">
        <v>12.8</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77</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698021</v>
      </c>
      <c r="CS39" s="609"/>
      <c r="CT39" s="609"/>
      <c r="CU39" s="609"/>
      <c r="CV39" s="609"/>
      <c r="CW39" s="609"/>
      <c r="CX39" s="609"/>
      <c r="CY39" s="610"/>
      <c r="CZ39" s="593">
        <v>4.7</v>
      </c>
      <c r="DA39" s="611"/>
      <c r="DB39" s="611"/>
      <c r="DC39" s="612"/>
      <c r="DD39" s="596">
        <v>684661</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161841</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135</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5000</v>
      </c>
      <c r="CS40" s="591"/>
      <c r="CT40" s="591"/>
      <c r="CU40" s="591"/>
      <c r="CV40" s="591"/>
      <c r="CW40" s="591"/>
      <c r="CX40" s="591"/>
      <c r="CY40" s="592"/>
      <c r="CZ40" s="593">
        <v>0</v>
      </c>
      <c r="DA40" s="611"/>
      <c r="DB40" s="611"/>
      <c r="DC40" s="612"/>
      <c r="DD40" s="596">
        <v>5000</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431699</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320</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3233210</v>
      </c>
      <c r="CS42" s="591"/>
      <c r="CT42" s="591"/>
      <c r="CU42" s="591"/>
      <c r="CV42" s="591"/>
      <c r="CW42" s="591"/>
      <c r="CX42" s="591"/>
      <c r="CY42" s="592"/>
      <c r="CZ42" s="593">
        <v>21.9</v>
      </c>
      <c r="DA42" s="594"/>
      <c r="DB42" s="594"/>
      <c r="DC42" s="595"/>
      <c r="DD42" s="596">
        <v>1217482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63476</v>
      </c>
      <c r="CS43" s="609"/>
      <c r="CT43" s="609"/>
      <c r="CU43" s="609"/>
      <c r="CV43" s="609"/>
      <c r="CW43" s="609"/>
      <c r="CX43" s="609"/>
      <c r="CY43" s="610"/>
      <c r="CZ43" s="593">
        <v>0.4</v>
      </c>
      <c r="DA43" s="611"/>
      <c r="DB43" s="611"/>
      <c r="DC43" s="612"/>
      <c r="DD43" s="596">
        <v>63476</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1842645</v>
      </c>
      <c r="CS44" s="591"/>
      <c r="CT44" s="591"/>
      <c r="CU44" s="591"/>
      <c r="CV44" s="591"/>
      <c r="CW44" s="591"/>
      <c r="CX44" s="591"/>
      <c r="CY44" s="592"/>
      <c r="CZ44" s="593">
        <v>12.5</v>
      </c>
      <c r="DA44" s="594"/>
      <c r="DB44" s="594"/>
      <c r="DC44" s="595"/>
      <c r="DD44" s="596">
        <v>645692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112369</v>
      </c>
      <c r="CS45" s="609"/>
      <c r="CT45" s="609"/>
      <c r="CU45" s="609"/>
      <c r="CV45" s="609"/>
      <c r="CW45" s="609"/>
      <c r="CX45" s="609"/>
      <c r="CY45" s="610"/>
      <c r="CZ45" s="593">
        <v>0.8</v>
      </c>
      <c r="DA45" s="611"/>
      <c r="DB45" s="611"/>
      <c r="DC45" s="612"/>
      <c r="DD45" s="596">
        <v>22006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1727870</v>
      </c>
      <c r="CS46" s="591"/>
      <c r="CT46" s="591"/>
      <c r="CU46" s="591"/>
      <c r="CV46" s="591"/>
      <c r="CW46" s="591"/>
      <c r="CX46" s="591"/>
      <c r="CY46" s="592"/>
      <c r="CZ46" s="593">
        <v>11.7</v>
      </c>
      <c r="DA46" s="594"/>
      <c r="DB46" s="594"/>
      <c r="DC46" s="595"/>
      <c r="DD46" s="596">
        <v>621280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1390565</v>
      </c>
      <c r="CS47" s="609"/>
      <c r="CT47" s="609"/>
      <c r="CU47" s="609"/>
      <c r="CV47" s="609"/>
      <c r="CW47" s="609"/>
      <c r="CX47" s="609"/>
      <c r="CY47" s="610"/>
      <c r="CZ47" s="593">
        <v>9.4</v>
      </c>
      <c r="DA47" s="611"/>
      <c r="DB47" s="611"/>
      <c r="DC47" s="612"/>
      <c r="DD47" s="596">
        <v>571790</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221</v>
      </c>
      <c r="CS48" s="591"/>
      <c r="CT48" s="591"/>
      <c r="CU48" s="591"/>
      <c r="CV48" s="591"/>
      <c r="CW48" s="591"/>
      <c r="CX48" s="591"/>
      <c r="CY48" s="592"/>
      <c r="CZ48" s="593" t="s">
        <v>221</v>
      </c>
      <c r="DA48" s="594"/>
      <c r="DB48" s="594"/>
      <c r="DC48" s="595"/>
      <c r="DD48" s="596" t="s">
        <v>221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14794261</v>
      </c>
      <c r="CS49" s="575"/>
      <c r="CT49" s="575"/>
      <c r="CU49" s="575"/>
      <c r="CV49" s="575"/>
      <c r="CW49" s="575"/>
      <c r="CX49" s="575"/>
      <c r="CY49" s="576"/>
      <c r="CZ49" s="577">
        <v>100</v>
      </c>
      <c r="DA49" s="578"/>
      <c r="DB49" s="578"/>
      <c r="DC49" s="579"/>
      <c r="DD49" s="580">
        <v>7609188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G1" zoomScaleNormal="100" zoomScaleSheetLayoutView="70" workbookViewId="0">
      <selection activeCell="CW14" sqref="CW14:DA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8" t="s">
        <v>344</v>
      </c>
      <c r="DK2" s="1109"/>
      <c r="DL2" s="1109"/>
      <c r="DM2" s="1109"/>
      <c r="DN2" s="1109"/>
      <c r="DO2" s="1110"/>
      <c r="DP2" s="202"/>
      <c r="DQ2" s="1108" t="s">
        <v>345</v>
      </c>
      <c r="DR2" s="1109"/>
      <c r="DS2" s="1109"/>
      <c r="DT2" s="1109"/>
      <c r="DU2" s="1109"/>
      <c r="DV2" s="1109"/>
      <c r="DW2" s="1109"/>
      <c r="DX2" s="1109"/>
      <c r="DY2" s="1109"/>
      <c r="DZ2" s="111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1"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6" t="s">
        <v>362</v>
      </c>
      <c r="DH5" s="1097"/>
      <c r="DI5" s="1097"/>
      <c r="DJ5" s="1097"/>
      <c r="DK5" s="1098"/>
      <c r="DL5" s="1096" t="s">
        <v>363</v>
      </c>
      <c r="DM5" s="1097"/>
      <c r="DN5" s="1097"/>
      <c r="DO5" s="1097"/>
      <c r="DP5" s="1098"/>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2"/>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9"/>
      <c r="DH6" s="1100"/>
      <c r="DI6" s="1100"/>
      <c r="DJ6" s="1100"/>
      <c r="DK6" s="1101"/>
      <c r="DL6" s="1099"/>
      <c r="DM6" s="1100"/>
      <c r="DN6" s="1100"/>
      <c r="DO6" s="1100"/>
      <c r="DP6" s="1101"/>
      <c r="DQ6" s="1003"/>
      <c r="DR6" s="1004"/>
      <c r="DS6" s="1004"/>
      <c r="DT6" s="1004"/>
      <c r="DU6" s="1005"/>
      <c r="DV6" s="1003"/>
      <c r="DW6" s="1004"/>
      <c r="DX6" s="1004"/>
      <c r="DY6" s="1004"/>
      <c r="DZ6" s="1017"/>
      <c r="EA6" s="207"/>
    </row>
    <row r="7" spans="1:131" s="208" customFormat="1" ht="26.25" customHeight="1" thickTop="1">
      <c r="A7" s="211">
        <v>1</v>
      </c>
      <c r="B7" s="1048" t="s">
        <v>365</v>
      </c>
      <c r="C7" s="1049"/>
      <c r="D7" s="1049"/>
      <c r="E7" s="1049"/>
      <c r="F7" s="1049"/>
      <c r="G7" s="1049"/>
      <c r="H7" s="1049"/>
      <c r="I7" s="1049"/>
      <c r="J7" s="1049"/>
      <c r="K7" s="1049"/>
      <c r="L7" s="1049"/>
      <c r="M7" s="1049"/>
      <c r="N7" s="1049"/>
      <c r="O7" s="1049"/>
      <c r="P7" s="1050"/>
      <c r="Q7" s="1102">
        <v>17263</v>
      </c>
      <c r="R7" s="1103"/>
      <c r="S7" s="1103"/>
      <c r="T7" s="1103"/>
      <c r="U7" s="1103"/>
      <c r="V7" s="1103">
        <v>14792</v>
      </c>
      <c r="W7" s="1103"/>
      <c r="X7" s="1103"/>
      <c r="Y7" s="1103"/>
      <c r="Z7" s="1103"/>
      <c r="AA7" s="1103">
        <v>2471</v>
      </c>
      <c r="AB7" s="1103"/>
      <c r="AC7" s="1103"/>
      <c r="AD7" s="1103"/>
      <c r="AE7" s="1104"/>
      <c r="AF7" s="1105">
        <v>1586</v>
      </c>
      <c r="AG7" s="1106"/>
      <c r="AH7" s="1106"/>
      <c r="AI7" s="1106"/>
      <c r="AJ7" s="1107"/>
      <c r="AK7" s="1089">
        <v>796</v>
      </c>
      <c r="AL7" s="1090"/>
      <c r="AM7" s="1090"/>
      <c r="AN7" s="1090"/>
      <c r="AO7" s="1090"/>
      <c r="AP7" s="1090">
        <v>12666</v>
      </c>
      <c r="AQ7" s="1090"/>
      <c r="AR7" s="1090"/>
      <c r="AS7" s="1090"/>
      <c r="AT7" s="1090"/>
      <c r="AU7" s="1091"/>
      <c r="AV7" s="1091"/>
      <c r="AW7" s="1091"/>
      <c r="AX7" s="1091"/>
      <c r="AY7" s="1092"/>
      <c r="AZ7" s="205"/>
      <c r="BA7" s="205"/>
      <c r="BB7" s="205"/>
      <c r="BC7" s="205"/>
      <c r="BD7" s="205"/>
      <c r="BE7" s="206"/>
      <c r="BF7" s="206"/>
      <c r="BG7" s="206"/>
      <c r="BH7" s="206"/>
      <c r="BI7" s="206"/>
      <c r="BJ7" s="206"/>
      <c r="BK7" s="206"/>
      <c r="BL7" s="206"/>
      <c r="BM7" s="206"/>
      <c r="BN7" s="206"/>
      <c r="BO7" s="206"/>
      <c r="BP7" s="206"/>
      <c r="BQ7" s="212">
        <v>1</v>
      </c>
      <c r="BR7" s="213"/>
      <c r="BS7" s="1093" t="s">
        <v>535</v>
      </c>
      <c r="BT7" s="1094"/>
      <c r="BU7" s="1094"/>
      <c r="BV7" s="1094"/>
      <c r="BW7" s="1094"/>
      <c r="BX7" s="1094"/>
      <c r="BY7" s="1094"/>
      <c r="BZ7" s="1094"/>
      <c r="CA7" s="1094"/>
      <c r="CB7" s="1094"/>
      <c r="CC7" s="1094"/>
      <c r="CD7" s="1094"/>
      <c r="CE7" s="1094"/>
      <c r="CF7" s="1094"/>
      <c r="CG7" s="1095"/>
      <c r="CH7" s="1086">
        <v>-64</v>
      </c>
      <c r="CI7" s="1087"/>
      <c r="CJ7" s="1087"/>
      <c r="CK7" s="1087"/>
      <c r="CL7" s="1088"/>
      <c r="CM7" s="1086">
        <v>56</v>
      </c>
      <c r="CN7" s="1087"/>
      <c r="CO7" s="1087"/>
      <c r="CP7" s="1087"/>
      <c r="CQ7" s="1088"/>
      <c r="CR7" s="1086">
        <v>55</v>
      </c>
      <c r="CS7" s="1087"/>
      <c r="CT7" s="1087"/>
      <c r="CU7" s="1087"/>
      <c r="CV7" s="1088"/>
      <c r="CW7" s="1086" t="s">
        <v>541</v>
      </c>
      <c r="CX7" s="1087"/>
      <c r="CY7" s="1087"/>
      <c r="CZ7" s="1087"/>
      <c r="DA7" s="1088"/>
      <c r="DB7" s="1086" t="s">
        <v>541</v>
      </c>
      <c r="DC7" s="1087"/>
      <c r="DD7" s="1087"/>
      <c r="DE7" s="1087"/>
      <c r="DF7" s="1088"/>
      <c r="DG7" s="1086" t="s">
        <v>541</v>
      </c>
      <c r="DH7" s="1087"/>
      <c r="DI7" s="1087"/>
      <c r="DJ7" s="1087"/>
      <c r="DK7" s="1088"/>
      <c r="DL7" s="1086" t="s">
        <v>541</v>
      </c>
      <c r="DM7" s="1087"/>
      <c r="DN7" s="1087"/>
      <c r="DO7" s="1087"/>
      <c r="DP7" s="1088"/>
      <c r="DQ7" s="1086" t="s">
        <v>541</v>
      </c>
      <c r="DR7" s="1087"/>
      <c r="DS7" s="1087"/>
      <c r="DT7" s="1087"/>
      <c r="DU7" s="1088"/>
      <c r="DV7" s="1113"/>
      <c r="DW7" s="1114"/>
      <c r="DX7" s="1114"/>
      <c r="DY7" s="1114"/>
      <c r="DZ7" s="1115"/>
      <c r="EA7" s="207"/>
    </row>
    <row r="8" spans="1:131" s="208" customFormat="1" ht="26.25" customHeight="1">
      <c r="A8" s="214">
        <v>2</v>
      </c>
      <c r="B8" s="1036" t="s">
        <v>366</v>
      </c>
      <c r="C8" s="1037"/>
      <c r="D8" s="1037"/>
      <c r="E8" s="1037"/>
      <c r="F8" s="1037"/>
      <c r="G8" s="1037"/>
      <c r="H8" s="1037"/>
      <c r="I8" s="1037"/>
      <c r="J8" s="1037"/>
      <c r="K8" s="1037"/>
      <c r="L8" s="1037"/>
      <c r="M8" s="1037"/>
      <c r="N8" s="1037"/>
      <c r="O8" s="1037"/>
      <c r="P8" s="1038"/>
      <c r="Q8" s="1042">
        <v>3</v>
      </c>
      <c r="R8" s="1043"/>
      <c r="S8" s="1043"/>
      <c r="T8" s="1043"/>
      <c r="U8" s="1043"/>
      <c r="V8" s="1043">
        <v>3</v>
      </c>
      <c r="W8" s="1043"/>
      <c r="X8" s="1043"/>
      <c r="Y8" s="1043"/>
      <c r="Z8" s="1043"/>
      <c r="AA8" s="1043">
        <v>0</v>
      </c>
      <c r="AB8" s="1043"/>
      <c r="AC8" s="1043"/>
      <c r="AD8" s="1043"/>
      <c r="AE8" s="1044"/>
      <c r="AF8" s="1018">
        <v>0</v>
      </c>
      <c r="AG8" s="1019"/>
      <c r="AH8" s="1019"/>
      <c r="AI8" s="1019"/>
      <c r="AJ8" s="1020"/>
      <c r="AK8" s="1084">
        <v>128</v>
      </c>
      <c r="AL8" s="1085"/>
      <c r="AM8" s="1085"/>
      <c r="AN8" s="1085"/>
      <c r="AO8" s="1085"/>
      <c r="AP8" s="1085">
        <v>4</v>
      </c>
      <c r="AQ8" s="1085"/>
      <c r="AR8" s="1085"/>
      <c r="AS8" s="1085"/>
      <c r="AT8" s="1085"/>
      <c r="AU8" s="1082"/>
      <c r="AV8" s="1082"/>
      <c r="AW8" s="1082"/>
      <c r="AX8" s="1082"/>
      <c r="AY8" s="1083"/>
      <c r="AZ8" s="205"/>
      <c r="BA8" s="205"/>
      <c r="BB8" s="205"/>
      <c r="BC8" s="205"/>
      <c r="BD8" s="205"/>
      <c r="BE8" s="206"/>
      <c r="BF8" s="206"/>
      <c r="BG8" s="206"/>
      <c r="BH8" s="206"/>
      <c r="BI8" s="206"/>
      <c r="BJ8" s="206"/>
      <c r="BK8" s="206"/>
      <c r="BL8" s="206"/>
      <c r="BM8" s="206"/>
      <c r="BN8" s="206"/>
      <c r="BO8" s="206"/>
      <c r="BP8" s="206"/>
      <c r="BQ8" s="215">
        <v>2</v>
      </c>
      <c r="BR8" s="216"/>
      <c r="BS8" s="1013" t="s">
        <v>536</v>
      </c>
      <c r="BT8" s="1014"/>
      <c r="BU8" s="1014"/>
      <c r="BV8" s="1014"/>
      <c r="BW8" s="1014"/>
      <c r="BX8" s="1014"/>
      <c r="BY8" s="1014"/>
      <c r="BZ8" s="1014"/>
      <c r="CA8" s="1014"/>
      <c r="CB8" s="1014"/>
      <c r="CC8" s="1014"/>
      <c r="CD8" s="1014"/>
      <c r="CE8" s="1014"/>
      <c r="CF8" s="1014"/>
      <c r="CG8" s="1015"/>
      <c r="CH8" s="988">
        <v>-2</v>
      </c>
      <c r="CI8" s="989"/>
      <c r="CJ8" s="989"/>
      <c r="CK8" s="989"/>
      <c r="CL8" s="990"/>
      <c r="CM8" s="988">
        <v>4</v>
      </c>
      <c r="CN8" s="989"/>
      <c r="CO8" s="989"/>
      <c r="CP8" s="989"/>
      <c r="CQ8" s="990"/>
      <c r="CR8" s="988">
        <v>5</v>
      </c>
      <c r="CS8" s="989"/>
      <c r="CT8" s="989"/>
      <c r="CU8" s="989"/>
      <c r="CV8" s="990"/>
      <c r="CW8" s="988" t="s">
        <v>541</v>
      </c>
      <c r="CX8" s="989"/>
      <c r="CY8" s="989"/>
      <c r="CZ8" s="989"/>
      <c r="DA8" s="990"/>
      <c r="DB8" s="988" t="s">
        <v>541</v>
      </c>
      <c r="DC8" s="989"/>
      <c r="DD8" s="989"/>
      <c r="DE8" s="989"/>
      <c r="DF8" s="990"/>
      <c r="DG8" s="988" t="s">
        <v>541</v>
      </c>
      <c r="DH8" s="989"/>
      <c r="DI8" s="989"/>
      <c r="DJ8" s="989"/>
      <c r="DK8" s="990"/>
      <c r="DL8" s="988" t="s">
        <v>541</v>
      </c>
      <c r="DM8" s="989"/>
      <c r="DN8" s="989"/>
      <c r="DO8" s="989"/>
      <c r="DP8" s="990"/>
      <c r="DQ8" s="988" t="s">
        <v>541</v>
      </c>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4"/>
      <c r="AL9" s="1085"/>
      <c r="AM9" s="1085"/>
      <c r="AN9" s="1085"/>
      <c r="AO9" s="1085"/>
      <c r="AP9" s="1085"/>
      <c r="AQ9" s="1085"/>
      <c r="AR9" s="1085"/>
      <c r="AS9" s="1085"/>
      <c r="AT9" s="1085"/>
      <c r="AU9" s="1082"/>
      <c r="AV9" s="1082"/>
      <c r="AW9" s="1082"/>
      <c r="AX9" s="1082"/>
      <c r="AY9" s="1083"/>
      <c r="AZ9" s="205"/>
      <c r="BA9" s="205"/>
      <c r="BB9" s="205"/>
      <c r="BC9" s="205"/>
      <c r="BD9" s="205"/>
      <c r="BE9" s="206"/>
      <c r="BF9" s="206"/>
      <c r="BG9" s="206"/>
      <c r="BH9" s="206"/>
      <c r="BI9" s="206"/>
      <c r="BJ9" s="206"/>
      <c r="BK9" s="206"/>
      <c r="BL9" s="206"/>
      <c r="BM9" s="206"/>
      <c r="BN9" s="206"/>
      <c r="BO9" s="206"/>
      <c r="BP9" s="206"/>
      <c r="BQ9" s="215">
        <v>3</v>
      </c>
      <c r="BR9" s="216"/>
      <c r="BS9" s="1013" t="s">
        <v>551</v>
      </c>
      <c r="BT9" s="1014"/>
      <c r="BU9" s="1014"/>
      <c r="BV9" s="1014"/>
      <c r="BW9" s="1014"/>
      <c r="BX9" s="1014"/>
      <c r="BY9" s="1014"/>
      <c r="BZ9" s="1014"/>
      <c r="CA9" s="1014"/>
      <c r="CB9" s="1014"/>
      <c r="CC9" s="1014"/>
      <c r="CD9" s="1014"/>
      <c r="CE9" s="1014"/>
      <c r="CF9" s="1014"/>
      <c r="CG9" s="1015"/>
      <c r="CH9" s="988">
        <v>384</v>
      </c>
      <c r="CI9" s="989"/>
      <c r="CJ9" s="989"/>
      <c r="CK9" s="989"/>
      <c r="CL9" s="990"/>
      <c r="CM9" s="988">
        <v>138</v>
      </c>
      <c r="CN9" s="989"/>
      <c r="CO9" s="989"/>
      <c r="CP9" s="989"/>
      <c r="CQ9" s="990"/>
      <c r="CR9" s="988">
        <v>30</v>
      </c>
      <c r="CS9" s="989"/>
      <c r="CT9" s="989"/>
      <c r="CU9" s="989"/>
      <c r="CV9" s="990"/>
      <c r="CW9" s="988" t="s">
        <v>541</v>
      </c>
      <c r="CX9" s="989"/>
      <c r="CY9" s="989"/>
      <c r="CZ9" s="989"/>
      <c r="DA9" s="990"/>
      <c r="DB9" s="988" t="s">
        <v>541</v>
      </c>
      <c r="DC9" s="989"/>
      <c r="DD9" s="989"/>
      <c r="DE9" s="989"/>
      <c r="DF9" s="990"/>
      <c r="DG9" s="988" t="s">
        <v>541</v>
      </c>
      <c r="DH9" s="989"/>
      <c r="DI9" s="989"/>
      <c r="DJ9" s="989"/>
      <c r="DK9" s="990"/>
      <c r="DL9" s="988" t="s">
        <v>541</v>
      </c>
      <c r="DM9" s="989"/>
      <c r="DN9" s="989"/>
      <c r="DO9" s="989"/>
      <c r="DP9" s="990"/>
      <c r="DQ9" s="988" t="s">
        <v>541</v>
      </c>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4"/>
      <c r="AL10" s="1085"/>
      <c r="AM10" s="1085"/>
      <c r="AN10" s="1085"/>
      <c r="AO10" s="1085"/>
      <c r="AP10" s="1085"/>
      <c r="AQ10" s="1085"/>
      <c r="AR10" s="1085"/>
      <c r="AS10" s="1085"/>
      <c r="AT10" s="1085"/>
      <c r="AU10" s="1082"/>
      <c r="AV10" s="1082"/>
      <c r="AW10" s="1082"/>
      <c r="AX10" s="1082"/>
      <c r="AY10" s="1083"/>
      <c r="AZ10" s="205"/>
      <c r="BA10" s="205"/>
      <c r="BB10" s="205"/>
      <c r="BC10" s="205"/>
      <c r="BD10" s="205"/>
      <c r="BE10" s="206"/>
      <c r="BF10" s="206"/>
      <c r="BG10" s="206"/>
      <c r="BH10" s="206"/>
      <c r="BI10" s="206"/>
      <c r="BJ10" s="206"/>
      <c r="BK10" s="206"/>
      <c r="BL10" s="206"/>
      <c r="BM10" s="206"/>
      <c r="BN10" s="206"/>
      <c r="BO10" s="206"/>
      <c r="BP10" s="206"/>
      <c r="BQ10" s="215">
        <v>4</v>
      </c>
      <c r="BR10" s="216"/>
      <c r="BS10" s="1013" t="s">
        <v>537</v>
      </c>
      <c r="BT10" s="1014"/>
      <c r="BU10" s="1014"/>
      <c r="BV10" s="1014"/>
      <c r="BW10" s="1014"/>
      <c r="BX10" s="1014"/>
      <c r="BY10" s="1014"/>
      <c r="BZ10" s="1014"/>
      <c r="CA10" s="1014"/>
      <c r="CB10" s="1014"/>
      <c r="CC10" s="1014"/>
      <c r="CD10" s="1014"/>
      <c r="CE10" s="1014"/>
      <c r="CF10" s="1014"/>
      <c r="CG10" s="1015"/>
      <c r="CH10" s="988">
        <v>-80</v>
      </c>
      <c r="CI10" s="989"/>
      <c r="CJ10" s="989"/>
      <c r="CK10" s="989"/>
      <c r="CL10" s="990"/>
      <c r="CM10" s="988">
        <v>51</v>
      </c>
      <c r="CN10" s="989"/>
      <c r="CO10" s="989"/>
      <c r="CP10" s="989"/>
      <c r="CQ10" s="990"/>
      <c r="CR10" s="988">
        <v>57</v>
      </c>
      <c r="CS10" s="989"/>
      <c r="CT10" s="989"/>
      <c r="CU10" s="989"/>
      <c r="CV10" s="990"/>
      <c r="CW10" s="988" t="s">
        <v>541</v>
      </c>
      <c r="CX10" s="989"/>
      <c r="CY10" s="989"/>
      <c r="CZ10" s="989"/>
      <c r="DA10" s="990"/>
      <c r="DB10" s="988" t="s">
        <v>541</v>
      </c>
      <c r="DC10" s="989"/>
      <c r="DD10" s="989"/>
      <c r="DE10" s="989"/>
      <c r="DF10" s="990"/>
      <c r="DG10" s="988" t="s">
        <v>541</v>
      </c>
      <c r="DH10" s="989"/>
      <c r="DI10" s="989"/>
      <c r="DJ10" s="989"/>
      <c r="DK10" s="990"/>
      <c r="DL10" s="988" t="s">
        <v>541</v>
      </c>
      <c r="DM10" s="989"/>
      <c r="DN10" s="989"/>
      <c r="DO10" s="989"/>
      <c r="DP10" s="990"/>
      <c r="DQ10" s="988" t="s">
        <v>541</v>
      </c>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4"/>
      <c r="AL11" s="1085"/>
      <c r="AM11" s="1085"/>
      <c r="AN11" s="1085"/>
      <c r="AO11" s="1085"/>
      <c r="AP11" s="1085"/>
      <c r="AQ11" s="1085"/>
      <c r="AR11" s="1085"/>
      <c r="AS11" s="1085"/>
      <c r="AT11" s="1085"/>
      <c r="AU11" s="1082"/>
      <c r="AV11" s="1082"/>
      <c r="AW11" s="1082"/>
      <c r="AX11" s="1082"/>
      <c r="AY11" s="1083"/>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4"/>
      <c r="AL12" s="1085"/>
      <c r="AM12" s="1085"/>
      <c r="AN12" s="1085"/>
      <c r="AO12" s="1085"/>
      <c r="AP12" s="1085"/>
      <c r="AQ12" s="1085"/>
      <c r="AR12" s="1085"/>
      <c r="AS12" s="1085"/>
      <c r="AT12" s="1085"/>
      <c r="AU12" s="1082"/>
      <c r="AV12" s="1082"/>
      <c r="AW12" s="1082"/>
      <c r="AX12" s="1082"/>
      <c r="AY12" s="1083"/>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4"/>
      <c r="AL13" s="1085"/>
      <c r="AM13" s="1085"/>
      <c r="AN13" s="1085"/>
      <c r="AO13" s="1085"/>
      <c r="AP13" s="1085"/>
      <c r="AQ13" s="1085"/>
      <c r="AR13" s="1085"/>
      <c r="AS13" s="1085"/>
      <c r="AT13" s="1085"/>
      <c r="AU13" s="1082"/>
      <c r="AV13" s="1082"/>
      <c r="AW13" s="1082"/>
      <c r="AX13" s="1082"/>
      <c r="AY13" s="1083"/>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4"/>
      <c r="AL14" s="1085"/>
      <c r="AM14" s="1085"/>
      <c r="AN14" s="1085"/>
      <c r="AO14" s="1085"/>
      <c r="AP14" s="1085"/>
      <c r="AQ14" s="1085"/>
      <c r="AR14" s="1085"/>
      <c r="AS14" s="1085"/>
      <c r="AT14" s="1085"/>
      <c r="AU14" s="1082"/>
      <c r="AV14" s="1082"/>
      <c r="AW14" s="1082"/>
      <c r="AX14" s="1082"/>
      <c r="AY14" s="1083"/>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4"/>
      <c r="AL15" s="1085"/>
      <c r="AM15" s="1085"/>
      <c r="AN15" s="1085"/>
      <c r="AO15" s="1085"/>
      <c r="AP15" s="1085"/>
      <c r="AQ15" s="1085"/>
      <c r="AR15" s="1085"/>
      <c r="AS15" s="1085"/>
      <c r="AT15" s="1085"/>
      <c r="AU15" s="1082"/>
      <c r="AV15" s="1082"/>
      <c r="AW15" s="1082"/>
      <c r="AX15" s="1082"/>
      <c r="AY15" s="1083"/>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4"/>
      <c r="AL16" s="1085"/>
      <c r="AM16" s="1085"/>
      <c r="AN16" s="1085"/>
      <c r="AO16" s="1085"/>
      <c r="AP16" s="1085"/>
      <c r="AQ16" s="1085"/>
      <c r="AR16" s="1085"/>
      <c r="AS16" s="1085"/>
      <c r="AT16" s="1085"/>
      <c r="AU16" s="1082"/>
      <c r="AV16" s="1082"/>
      <c r="AW16" s="1082"/>
      <c r="AX16" s="1082"/>
      <c r="AY16" s="1083"/>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4"/>
      <c r="AL17" s="1085"/>
      <c r="AM17" s="1085"/>
      <c r="AN17" s="1085"/>
      <c r="AO17" s="1085"/>
      <c r="AP17" s="1085"/>
      <c r="AQ17" s="1085"/>
      <c r="AR17" s="1085"/>
      <c r="AS17" s="1085"/>
      <c r="AT17" s="1085"/>
      <c r="AU17" s="1082"/>
      <c r="AV17" s="1082"/>
      <c r="AW17" s="1082"/>
      <c r="AX17" s="1082"/>
      <c r="AY17" s="1083"/>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4"/>
      <c r="AL18" s="1085"/>
      <c r="AM18" s="1085"/>
      <c r="AN18" s="1085"/>
      <c r="AO18" s="1085"/>
      <c r="AP18" s="1085"/>
      <c r="AQ18" s="1085"/>
      <c r="AR18" s="1085"/>
      <c r="AS18" s="1085"/>
      <c r="AT18" s="1085"/>
      <c r="AU18" s="1082"/>
      <c r="AV18" s="1082"/>
      <c r="AW18" s="1082"/>
      <c r="AX18" s="1082"/>
      <c r="AY18" s="1083"/>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4"/>
      <c r="AL19" s="1085"/>
      <c r="AM19" s="1085"/>
      <c r="AN19" s="1085"/>
      <c r="AO19" s="1085"/>
      <c r="AP19" s="1085"/>
      <c r="AQ19" s="1085"/>
      <c r="AR19" s="1085"/>
      <c r="AS19" s="1085"/>
      <c r="AT19" s="1085"/>
      <c r="AU19" s="1082"/>
      <c r="AV19" s="1082"/>
      <c r="AW19" s="1082"/>
      <c r="AX19" s="1082"/>
      <c r="AY19" s="1083"/>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4"/>
      <c r="AL20" s="1085"/>
      <c r="AM20" s="1085"/>
      <c r="AN20" s="1085"/>
      <c r="AO20" s="1085"/>
      <c r="AP20" s="1085"/>
      <c r="AQ20" s="1085"/>
      <c r="AR20" s="1085"/>
      <c r="AS20" s="1085"/>
      <c r="AT20" s="1085"/>
      <c r="AU20" s="1082"/>
      <c r="AV20" s="1082"/>
      <c r="AW20" s="1082"/>
      <c r="AX20" s="1082"/>
      <c r="AY20" s="1083"/>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4"/>
      <c r="AL21" s="1085"/>
      <c r="AM21" s="1085"/>
      <c r="AN21" s="1085"/>
      <c r="AO21" s="1085"/>
      <c r="AP21" s="1085"/>
      <c r="AQ21" s="1085"/>
      <c r="AR21" s="1085"/>
      <c r="AS21" s="1085"/>
      <c r="AT21" s="1085"/>
      <c r="AU21" s="1082"/>
      <c r="AV21" s="1082"/>
      <c r="AW21" s="1082"/>
      <c r="AX21" s="1082"/>
      <c r="AY21" s="1083"/>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18"/>
      <c r="AG22" s="1019"/>
      <c r="AH22" s="1019"/>
      <c r="AI22" s="1019"/>
      <c r="AJ22" s="1020"/>
      <c r="AK22" s="1075"/>
      <c r="AL22" s="1076"/>
      <c r="AM22" s="1076"/>
      <c r="AN22" s="1076"/>
      <c r="AO22" s="1076"/>
      <c r="AP22" s="1076"/>
      <c r="AQ22" s="1076"/>
      <c r="AR22" s="1076"/>
      <c r="AS22" s="1076"/>
      <c r="AT22" s="1076"/>
      <c r="AU22" s="1077"/>
      <c r="AV22" s="1077"/>
      <c r="AW22" s="1077"/>
      <c r="AX22" s="1077"/>
      <c r="AY22" s="1078"/>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6">
        <v>17265</v>
      </c>
      <c r="R23" s="1067"/>
      <c r="S23" s="1067"/>
      <c r="T23" s="1067"/>
      <c r="U23" s="1067"/>
      <c r="V23" s="1067">
        <v>14794</v>
      </c>
      <c r="W23" s="1067"/>
      <c r="X23" s="1067"/>
      <c r="Y23" s="1067"/>
      <c r="Z23" s="1067"/>
      <c r="AA23" s="1067">
        <v>2471</v>
      </c>
      <c r="AB23" s="1067"/>
      <c r="AC23" s="1067"/>
      <c r="AD23" s="1067"/>
      <c r="AE23" s="1068"/>
      <c r="AF23" s="1069">
        <v>1586</v>
      </c>
      <c r="AG23" s="1067"/>
      <c r="AH23" s="1067"/>
      <c r="AI23" s="1067"/>
      <c r="AJ23" s="1070"/>
      <c r="AK23" s="1071"/>
      <c r="AL23" s="1072"/>
      <c r="AM23" s="1072"/>
      <c r="AN23" s="1072"/>
      <c r="AO23" s="1072"/>
      <c r="AP23" s="1067">
        <v>12670</v>
      </c>
      <c r="AQ23" s="1067"/>
      <c r="AR23" s="1067"/>
      <c r="AS23" s="1067"/>
      <c r="AT23" s="1067"/>
      <c r="AU23" s="1073"/>
      <c r="AV23" s="1073"/>
      <c r="AW23" s="1073"/>
      <c r="AX23" s="1073"/>
      <c r="AY23" s="1074"/>
      <c r="AZ23" s="1063" t="s">
        <v>546</v>
      </c>
      <c r="BA23" s="1064"/>
      <c r="BB23" s="1064"/>
      <c r="BC23" s="1064"/>
      <c r="BD23" s="1065"/>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2" t="s">
        <v>370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7" t="s">
        <v>375</v>
      </c>
      <c r="AG26" s="1007"/>
      <c r="AH26" s="1007"/>
      <c r="AI26" s="1007"/>
      <c r="AJ26" s="1058"/>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8" t="s">
        <v>380</v>
      </c>
      <c r="C28" s="1049"/>
      <c r="D28" s="1049"/>
      <c r="E28" s="1049"/>
      <c r="F28" s="1049"/>
      <c r="G28" s="1049"/>
      <c r="H28" s="1049"/>
      <c r="I28" s="1049"/>
      <c r="J28" s="1049"/>
      <c r="K28" s="1049"/>
      <c r="L28" s="1049"/>
      <c r="M28" s="1049"/>
      <c r="N28" s="1049"/>
      <c r="O28" s="1049"/>
      <c r="P28" s="1050"/>
      <c r="Q28" s="1051">
        <v>2115</v>
      </c>
      <c r="R28" s="1052"/>
      <c r="S28" s="1052"/>
      <c r="T28" s="1052"/>
      <c r="U28" s="1052"/>
      <c r="V28" s="1052">
        <v>2018</v>
      </c>
      <c r="W28" s="1052"/>
      <c r="X28" s="1052"/>
      <c r="Y28" s="1052"/>
      <c r="Z28" s="1052"/>
      <c r="AA28" s="1052">
        <v>97</v>
      </c>
      <c r="AB28" s="1052"/>
      <c r="AC28" s="1052"/>
      <c r="AD28" s="1052"/>
      <c r="AE28" s="1053"/>
      <c r="AF28" s="1054">
        <v>97</v>
      </c>
      <c r="AG28" s="1052"/>
      <c r="AH28" s="1052"/>
      <c r="AI28" s="1052"/>
      <c r="AJ28" s="1055"/>
      <c r="AK28" s="1056">
        <v>162</v>
      </c>
      <c r="AL28" s="1045"/>
      <c r="AM28" s="1045"/>
      <c r="AN28" s="1045"/>
      <c r="AO28" s="1045"/>
      <c r="AP28" s="1045" t="s">
        <v>547</v>
      </c>
      <c r="AQ28" s="1045"/>
      <c r="AR28" s="1045"/>
      <c r="AS28" s="1045"/>
      <c r="AT28" s="1045"/>
      <c r="AU28" s="1045" t="s">
        <v>547</v>
      </c>
      <c r="AV28" s="1045"/>
      <c r="AW28" s="1045"/>
      <c r="AX28" s="1045"/>
      <c r="AY28" s="1045"/>
      <c r="AZ28" s="1045" t="s">
        <v>547</v>
      </c>
      <c r="BA28" s="1045"/>
      <c r="BB28" s="1045"/>
      <c r="BC28" s="1045"/>
      <c r="BD28" s="1045"/>
      <c r="BE28" s="1046"/>
      <c r="BF28" s="1046"/>
      <c r="BG28" s="1046"/>
      <c r="BH28" s="1046"/>
      <c r="BI28" s="1047"/>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1435</v>
      </c>
      <c r="R29" s="1043"/>
      <c r="S29" s="1043"/>
      <c r="T29" s="1043"/>
      <c r="U29" s="1043"/>
      <c r="V29" s="1043">
        <v>1370</v>
      </c>
      <c r="W29" s="1043"/>
      <c r="X29" s="1043"/>
      <c r="Y29" s="1043"/>
      <c r="Z29" s="1043"/>
      <c r="AA29" s="1043">
        <v>65</v>
      </c>
      <c r="AB29" s="1043"/>
      <c r="AC29" s="1043"/>
      <c r="AD29" s="1043"/>
      <c r="AE29" s="1044"/>
      <c r="AF29" s="1018">
        <v>65</v>
      </c>
      <c r="AG29" s="1019"/>
      <c r="AH29" s="1019"/>
      <c r="AI29" s="1019"/>
      <c r="AJ29" s="1020"/>
      <c r="AK29" s="979">
        <v>191</v>
      </c>
      <c r="AL29" s="970"/>
      <c r="AM29" s="970"/>
      <c r="AN29" s="970"/>
      <c r="AO29" s="970"/>
      <c r="AP29" s="970" t="s">
        <v>548</v>
      </c>
      <c r="AQ29" s="970"/>
      <c r="AR29" s="970"/>
      <c r="AS29" s="970"/>
      <c r="AT29" s="970"/>
      <c r="AU29" s="970" t="s">
        <v>548</v>
      </c>
      <c r="AV29" s="970"/>
      <c r="AW29" s="970"/>
      <c r="AX29" s="970"/>
      <c r="AY29" s="970"/>
      <c r="AZ29" s="970" t="s">
        <v>548</v>
      </c>
      <c r="BA29" s="970"/>
      <c r="BB29" s="970"/>
      <c r="BC29" s="970"/>
      <c r="BD29" s="970"/>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3</v>
      </c>
      <c r="R30" s="1043"/>
      <c r="S30" s="1043"/>
      <c r="T30" s="1043"/>
      <c r="U30" s="1043"/>
      <c r="V30" s="1043">
        <v>3</v>
      </c>
      <c r="W30" s="1043"/>
      <c r="X30" s="1043"/>
      <c r="Y30" s="1043"/>
      <c r="Z30" s="1043"/>
      <c r="AA30" s="1043">
        <v>0</v>
      </c>
      <c r="AB30" s="1043"/>
      <c r="AC30" s="1043"/>
      <c r="AD30" s="1043"/>
      <c r="AE30" s="1044"/>
      <c r="AF30" s="1018">
        <v>0</v>
      </c>
      <c r="AG30" s="1019"/>
      <c r="AH30" s="1019"/>
      <c r="AI30" s="1019"/>
      <c r="AJ30" s="1020"/>
      <c r="AK30" s="979">
        <v>51</v>
      </c>
      <c r="AL30" s="970"/>
      <c r="AM30" s="970"/>
      <c r="AN30" s="970"/>
      <c r="AO30" s="970"/>
      <c r="AP30" s="970" t="s">
        <v>549</v>
      </c>
      <c r="AQ30" s="970"/>
      <c r="AR30" s="970"/>
      <c r="AS30" s="970"/>
      <c r="AT30" s="970"/>
      <c r="AU30" s="970" t="s">
        <v>549</v>
      </c>
      <c r="AV30" s="970"/>
      <c r="AW30" s="970"/>
      <c r="AX30" s="970"/>
      <c r="AY30" s="970"/>
      <c r="AZ30" s="970" t="s">
        <v>549</v>
      </c>
      <c r="BA30" s="970"/>
      <c r="BB30" s="970"/>
      <c r="BC30" s="970"/>
      <c r="BD30" s="970"/>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2">
        <v>97</v>
      </c>
      <c r="R31" s="1043"/>
      <c r="S31" s="1043"/>
      <c r="T31" s="1043"/>
      <c r="U31" s="1043"/>
      <c r="V31" s="1043">
        <v>110</v>
      </c>
      <c r="W31" s="1043"/>
      <c r="X31" s="1043"/>
      <c r="Y31" s="1043"/>
      <c r="Z31" s="1043"/>
      <c r="AA31" s="1043">
        <v>-13</v>
      </c>
      <c r="AB31" s="1043"/>
      <c r="AC31" s="1043"/>
      <c r="AD31" s="1043"/>
      <c r="AE31" s="1044"/>
      <c r="AF31" s="1018">
        <v>156</v>
      </c>
      <c r="AG31" s="1019"/>
      <c r="AH31" s="1019"/>
      <c r="AI31" s="1019"/>
      <c r="AJ31" s="1020"/>
      <c r="AK31" s="979">
        <v>30</v>
      </c>
      <c r="AL31" s="970"/>
      <c r="AM31" s="970"/>
      <c r="AN31" s="970"/>
      <c r="AO31" s="970"/>
      <c r="AP31" s="970">
        <v>72</v>
      </c>
      <c r="AQ31" s="970"/>
      <c r="AR31" s="970"/>
      <c r="AS31" s="970"/>
      <c r="AT31" s="970"/>
      <c r="AU31" s="970">
        <v>0</v>
      </c>
      <c r="AV31" s="970"/>
      <c r="AW31" s="970"/>
      <c r="AX31" s="970"/>
      <c r="AY31" s="970"/>
      <c r="AZ31" s="970" t="s">
        <v>549</v>
      </c>
      <c r="BA31" s="970"/>
      <c r="BB31" s="970"/>
      <c r="BC31" s="970"/>
      <c r="BD31" s="970"/>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2">
        <v>344</v>
      </c>
      <c r="R32" s="1043"/>
      <c r="S32" s="1043"/>
      <c r="T32" s="1043"/>
      <c r="U32" s="1043"/>
      <c r="V32" s="1043">
        <v>283</v>
      </c>
      <c r="W32" s="1043"/>
      <c r="X32" s="1043"/>
      <c r="Y32" s="1043"/>
      <c r="Z32" s="1043"/>
      <c r="AA32" s="1043">
        <v>61</v>
      </c>
      <c r="AB32" s="1043"/>
      <c r="AC32" s="1043"/>
      <c r="AD32" s="1043"/>
      <c r="AE32" s="1044"/>
      <c r="AF32" s="1018">
        <v>61</v>
      </c>
      <c r="AG32" s="1019"/>
      <c r="AH32" s="1019"/>
      <c r="AI32" s="1019"/>
      <c r="AJ32" s="1020"/>
      <c r="AK32" s="979">
        <v>97</v>
      </c>
      <c r="AL32" s="970"/>
      <c r="AM32" s="970"/>
      <c r="AN32" s="970"/>
      <c r="AO32" s="970"/>
      <c r="AP32" s="970">
        <v>453</v>
      </c>
      <c r="AQ32" s="970"/>
      <c r="AR32" s="970"/>
      <c r="AS32" s="970"/>
      <c r="AT32" s="970"/>
      <c r="AU32" s="970">
        <v>313</v>
      </c>
      <c r="AV32" s="970"/>
      <c r="AW32" s="970"/>
      <c r="AX32" s="970"/>
      <c r="AY32" s="970"/>
      <c r="AZ32" s="970" t="s">
        <v>549</v>
      </c>
      <c r="BA32" s="970"/>
      <c r="BB32" s="970"/>
      <c r="BC32" s="970"/>
      <c r="BD32" s="970"/>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387</v>
      </c>
      <c r="C33" s="1037"/>
      <c r="D33" s="1037"/>
      <c r="E33" s="1037"/>
      <c r="F33" s="1037"/>
      <c r="G33" s="1037"/>
      <c r="H33" s="1037"/>
      <c r="I33" s="1037"/>
      <c r="J33" s="1037"/>
      <c r="K33" s="1037"/>
      <c r="L33" s="1037"/>
      <c r="M33" s="1037"/>
      <c r="N33" s="1037"/>
      <c r="O33" s="1037"/>
      <c r="P33" s="1038"/>
      <c r="Q33" s="1042">
        <v>35</v>
      </c>
      <c r="R33" s="1043"/>
      <c r="S33" s="1043"/>
      <c r="T33" s="1043"/>
      <c r="U33" s="1043"/>
      <c r="V33" s="1043">
        <v>35</v>
      </c>
      <c r="W33" s="1043"/>
      <c r="X33" s="1043"/>
      <c r="Y33" s="1043"/>
      <c r="Z33" s="1043"/>
      <c r="AA33" s="1043">
        <v>0</v>
      </c>
      <c r="AB33" s="1043"/>
      <c r="AC33" s="1043"/>
      <c r="AD33" s="1043"/>
      <c r="AE33" s="1044"/>
      <c r="AF33" s="1018">
        <v>0</v>
      </c>
      <c r="AG33" s="1019"/>
      <c r="AH33" s="1019"/>
      <c r="AI33" s="1019"/>
      <c r="AJ33" s="1020"/>
      <c r="AK33" s="979">
        <v>22</v>
      </c>
      <c r="AL33" s="970"/>
      <c r="AM33" s="970"/>
      <c r="AN33" s="970"/>
      <c r="AO33" s="970"/>
      <c r="AP33" s="970">
        <v>62</v>
      </c>
      <c r="AQ33" s="970"/>
      <c r="AR33" s="970"/>
      <c r="AS33" s="970"/>
      <c r="AT33" s="970"/>
      <c r="AU33" s="970">
        <v>62</v>
      </c>
      <c r="AV33" s="970"/>
      <c r="AW33" s="970"/>
      <c r="AX33" s="970"/>
      <c r="AY33" s="970"/>
      <c r="AZ33" s="970" t="s">
        <v>549</v>
      </c>
      <c r="BA33" s="970"/>
      <c r="BB33" s="970"/>
      <c r="BC33" s="970"/>
      <c r="BD33" s="970"/>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388</v>
      </c>
      <c r="C34" s="1037"/>
      <c r="D34" s="1037"/>
      <c r="E34" s="1037"/>
      <c r="F34" s="1037"/>
      <c r="G34" s="1037"/>
      <c r="H34" s="1037"/>
      <c r="I34" s="1037"/>
      <c r="J34" s="1037"/>
      <c r="K34" s="1037"/>
      <c r="L34" s="1037"/>
      <c r="M34" s="1037"/>
      <c r="N34" s="1037"/>
      <c r="O34" s="1037"/>
      <c r="P34" s="1038"/>
      <c r="Q34" s="1042">
        <v>153</v>
      </c>
      <c r="R34" s="1043"/>
      <c r="S34" s="1043"/>
      <c r="T34" s="1043"/>
      <c r="U34" s="1043"/>
      <c r="V34" s="1043">
        <v>148</v>
      </c>
      <c r="W34" s="1043"/>
      <c r="X34" s="1043"/>
      <c r="Y34" s="1043"/>
      <c r="Z34" s="1043"/>
      <c r="AA34" s="1043">
        <v>5</v>
      </c>
      <c r="AB34" s="1043"/>
      <c r="AC34" s="1043"/>
      <c r="AD34" s="1043"/>
      <c r="AE34" s="1044"/>
      <c r="AF34" s="1018">
        <v>5</v>
      </c>
      <c r="AG34" s="1019"/>
      <c r="AH34" s="1019"/>
      <c r="AI34" s="1019"/>
      <c r="AJ34" s="1020"/>
      <c r="AK34" s="979">
        <v>57</v>
      </c>
      <c r="AL34" s="970"/>
      <c r="AM34" s="970"/>
      <c r="AN34" s="970"/>
      <c r="AO34" s="970"/>
      <c r="AP34" s="970">
        <v>236</v>
      </c>
      <c r="AQ34" s="970"/>
      <c r="AR34" s="970"/>
      <c r="AS34" s="970"/>
      <c r="AT34" s="970"/>
      <c r="AU34" s="970">
        <v>236</v>
      </c>
      <c r="AV34" s="970"/>
      <c r="AW34" s="970"/>
      <c r="AX34" s="970"/>
      <c r="AY34" s="970"/>
      <c r="AZ34" s="970" t="s">
        <v>549</v>
      </c>
      <c r="BA34" s="970"/>
      <c r="BB34" s="970"/>
      <c r="BC34" s="970"/>
      <c r="BD34" s="970"/>
      <c r="BE34" s="1031" t="s">
        <v>386</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389</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385</v>
      </c>
      <c r="AG63" s="958"/>
      <c r="AH63" s="958"/>
      <c r="AI63" s="958"/>
      <c r="AJ63" s="1029"/>
      <c r="AK63" s="1030"/>
      <c r="AL63" s="962"/>
      <c r="AM63" s="962"/>
      <c r="AN63" s="962"/>
      <c r="AO63" s="962"/>
      <c r="AP63" s="958">
        <v>823</v>
      </c>
      <c r="AQ63" s="958"/>
      <c r="AR63" s="958"/>
      <c r="AS63" s="958"/>
      <c r="AT63" s="958"/>
      <c r="AU63" s="958">
        <v>611</v>
      </c>
      <c r="AV63" s="958"/>
      <c r="AW63" s="958"/>
      <c r="AX63" s="958"/>
      <c r="AY63" s="958"/>
      <c r="AZ63" s="1024"/>
      <c r="BA63" s="1024"/>
      <c r="BB63" s="1024"/>
      <c r="BC63" s="1024"/>
      <c r="BD63" s="1024"/>
      <c r="BE63" s="959"/>
      <c r="BF63" s="959"/>
      <c r="BG63" s="959"/>
      <c r="BH63" s="959"/>
      <c r="BI63" s="960"/>
      <c r="BJ63" s="1025" t="s">
        <v>550</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392</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393</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538</v>
      </c>
      <c r="C68" s="985"/>
      <c r="D68" s="985"/>
      <c r="E68" s="985"/>
      <c r="F68" s="985"/>
      <c r="G68" s="985"/>
      <c r="H68" s="985"/>
      <c r="I68" s="985"/>
      <c r="J68" s="985"/>
      <c r="K68" s="985"/>
      <c r="L68" s="985"/>
      <c r="M68" s="985"/>
      <c r="N68" s="985"/>
      <c r="O68" s="985"/>
      <c r="P68" s="986"/>
      <c r="Q68" s="987">
        <v>3480</v>
      </c>
      <c r="R68" s="981"/>
      <c r="S68" s="981"/>
      <c r="T68" s="981"/>
      <c r="U68" s="981"/>
      <c r="V68" s="981">
        <v>3322</v>
      </c>
      <c r="W68" s="981"/>
      <c r="X68" s="981"/>
      <c r="Y68" s="981"/>
      <c r="Z68" s="981"/>
      <c r="AA68" s="981">
        <v>158</v>
      </c>
      <c r="AB68" s="981"/>
      <c r="AC68" s="981"/>
      <c r="AD68" s="981"/>
      <c r="AE68" s="981"/>
      <c r="AF68" s="981">
        <v>112</v>
      </c>
      <c r="AG68" s="981"/>
      <c r="AH68" s="981"/>
      <c r="AI68" s="981"/>
      <c r="AJ68" s="981"/>
      <c r="AK68" s="981">
        <v>19</v>
      </c>
      <c r="AL68" s="981"/>
      <c r="AM68" s="981"/>
      <c r="AN68" s="981"/>
      <c r="AO68" s="981"/>
      <c r="AP68" s="981">
        <v>2458</v>
      </c>
      <c r="AQ68" s="981"/>
      <c r="AR68" s="981"/>
      <c r="AS68" s="981"/>
      <c r="AT68" s="981"/>
      <c r="AU68" s="981">
        <v>335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539</v>
      </c>
      <c r="C69" s="974"/>
      <c r="D69" s="974"/>
      <c r="E69" s="974"/>
      <c r="F69" s="974"/>
      <c r="G69" s="974"/>
      <c r="H69" s="974"/>
      <c r="I69" s="974"/>
      <c r="J69" s="974"/>
      <c r="K69" s="974"/>
      <c r="L69" s="974"/>
      <c r="M69" s="974"/>
      <c r="N69" s="974"/>
      <c r="O69" s="974"/>
      <c r="P69" s="975"/>
      <c r="Q69" s="976">
        <v>192</v>
      </c>
      <c r="R69" s="970"/>
      <c r="S69" s="970"/>
      <c r="T69" s="970"/>
      <c r="U69" s="970"/>
      <c r="V69" s="970">
        <v>190</v>
      </c>
      <c r="W69" s="970"/>
      <c r="X69" s="970"/>
      <c r="Y69" s="970"/>
      <c r="Z69" s="970"/>
      <c r="AA69" s="970">
        <v>2</v>
      </c>
      <c r="AB69" s="970"/>
      <c r="AC69" s="970"/>
      <c r="AD69" s="970"/>
      <c r="AE69" s="970"/>
      <c r="AF69" s="970">
        <v>2</v>
      </c>
      <c r="AG69" s="970"/>
      <c r="AH69" s="970"/>
      <c r="AI69" s="970"/>
      <c r="AJ69" s="970"/>
      <c r="AK69" s="970" t="s">
        <v>541</v>
      </c>
      <c r="AL69" s="970"/>
      <c r="AM69" s="970"/>
      <c r="AN69" s="970"/>
      <c r="AO69" s="970"/>
      <c r="AP69" s="970">
        <v>95</v>
      </c>
      <c r="AQ69" s="970"/>
      <c r="AR69" s="970"/>
      <c r="AS69" s="970"/>
      <c r="AT69" s="970"/>
      <c r="AU69" s="970" t="s">
        <v>541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540</v>
      </c>
      <c r="C70" s="974"/>
      <c r="D70" s="974"/>
      <c r="E70" s="974"/>
      <c r="F70" s="974"/>
      <c r="G70" s="974"/>
      <c r="H70" s="974"/>
      <c r="I70" s="974"/>
      <c r="J70" s="974"/>
      <c r="K70" s="974"/>
      <c r="L70" s="974"/>
      <c r="M70" s="974"/>
      <c r="N70" s="974"/>
      <c r="O70" s="974"/>
      <c r="P70" s="975"/>
      <c r="Q70" s="976">
        <v>18</v>
      </c>
      <c r="R70" s="970"/>
      <c r="S70" s="970"/>
      <c r="T70" s="970"/>
      <c r="U70" s="970"/>
      <c r="V70" s="970">
        <v>18</v>
      </c>
      <c r="W70" s="970"/>
      <c r="X70" s="970"/>
      <c r="Y70" s="970"/>
      <c r="Z70" s="970"/>
      <c r="AA70" s="970">
        <v>0</v>
      </c>
      <c r="AB70" s="970"/>
      <c r="AC70" s="970"/>
      <c r="AD70" s="970"/>
      <c r="AE70" s="970"/>
      <c r="AF70" s="970">
        <v>0</v>
      </c>
      <c r="AG70" s="970"/>
      <c r="AH70" s="970"/>
      <c r="AI70" s="970"/>
      <c r="AJ70" s="970"/>
      <c r="AK70" s="970" t="s">
        <v>541</v>
      </c>
      <c r="AL70" s="970"/>
      <c r="AM70" s="970"/>
      <c r="AN70" s="970"/>
      <c r="AO70" s="970"/>
      <c r="AP70" s="970" t="s">
        <v>541</v>
      </c>
      <c r="AQ70" s="970"/>
      <c r="AR70" s="970"/>
      <c r="AS70" s="970"/>
      <c r="AT70" s="970"/>
      <c r="AU70" s="970" t="s">
        <v>541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542</v>
      </c>
      <c r="C71" s="974"/>
      <c r="D71" s="974"/>
      <c r="E71" s="974"/>
      <c r="F71" s="974"/>
      <c r="G71" s="974"/>
      <c r="H71" s="974"/>
      <c r="I71" s="974"/>
      <c r="J71" s="974"/>
      <c r="K71" s="974"/>
      <c r="L71" s="974"/>
      <c r="M71" s="974"/>
      <c r="N71" s="974"/>
      <c r="O71" s="974"/>
      <c r="P71" s="975"/>
      <c r="Q71" s="976">
        <v>306</v>
      </c>
      <c r="R71" s="970"/>
      <c r="S71" s="970"/>
      <c r="T71" s="970"/>
      <c r="U71" s="970"/>
      <c r="V71" s="970">
        <v>298</v>
      </c>
      <c r="W71" s="970"/>
      <c r="X71" s="970"/>
      <c r="Y71" s="970"/>
      <c r="Z71" s="970"/>
      <c r="AA71" s="970">
        <v>8</v>
      </c>
      <c r="AB71" s="970"/>
      <c r="AC71" s="970"/>
      <c r="AD71" s="970"/>
      <c r="AE71" s="970"/>
      <c r="AF71" s="970">
        <v>16</v>
      </c>
      <c r="AG71" s="970"/>
      <c r="AH71" s="970"/>
      <c r="AI71" s="970"/>
      <c r="AJ71" s="970"/>
      <c r="AK71" s="970" t="s">
        <v>541</v>
      </c>
      <c r="AL71" s="970"/>
      <c r="AM71" s="970"/>
      <c r="AN71" s="970"/>
      <c r="AO71" s="970"/>
      <c r="AP71" s="970" t="s">
        <v>541</v>
      </c>
      <c r="AQ71" s="970"/>
      <c r="AR71" s="970"/>
      <c r="AS71" s="970"/>
      <c r="AT71" s="970"/>
      <c r="AU71" s="970" t="s">
        <v>541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543</v>
      </c>
      <c r="C72" s="974"/>
      <c r="D72" s="974"/>
      <c r="E72" s="974"/>
      <c r="F72" s="974"/>
      <c r="G72" s="974"/>
      <c r="H72" s="974"/>
      <c r="I72" s="974"/>
      <c r="J72" s="974"/>
      <c r="K72" s="974"/>
      <c r="L72" s="974"/>
      <c r="M72" s="974"/>
      <c r="N72" s="974"/>
      <c r="O72" s="974"/>
      <c r="P72" s="975"/>
      <c r="Q72" s="976">
        <v>11014</v>
      </c>
      <c r="R72" s="970"/>
      <c r="S72" s="970"/>
      <c r="T72" s="970"/>
      <c r="U72" s="970"/>
      <c r="V72" s="970">
        <v>9060</v>
      </c>
      <c r="W72" s="970"/>
      <c r="X72" s="970"/>
      <c r="Y72" s="970"/>
      <c r="Z72" s="970"/>
      <c r="AA72" s="970">
        <v>1954</v>
      </c>
      <c r="AB72" s="970"/>
      <c r="AC72" s="970"/>
      <c r="AD72" s="970"/>
      <c r="AE72" s="970"/>
      <c r="AF72" s="970">
        <v>1954</v>
      </c>
      <c r="AG72" s="970"/>
      <c r="AH72" s="970"/>
      <c r="AI72" s="970"/>
      <c r="AJ72" s="970"/>
      <c r="AK72" s="970">
        <v>639</v>
      </c>
      <c r="AL72" s="970"/>
      <c r="AM72" s="970"/>
      <c r="AN72" s="970"/>
      <c r="AO72" s="970"/>
      <c r="AP72" s="970" t="s">
        <v>541</v>
      </c>
      <c r="AQ72" s="970"/>
      <c r="AR72" s="970"/>
      <c r="AS72" s="970"/>
      <c r="AT72" s="970"/>
      <c r="AU72" s="970" t="s">
        <v>541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544</v>
      </c>
      <c r="C73" s="974"/>
      <c r="D73" s="974"/>
      <c r="E73" s="974"/>
      <c r="F73" s="974"/>
      <c r="G73" s="974"/>
      <c r="H73" s="974"/>
      <c r="I73" s="974"/>
      <c r="J73" s="974"/>
      <c r="K73" s="974"/>
      <c r="L73" s="974"/>
      <c r="M73" s="974"/>
      <c r="N73" s="974"/>
      <c r="O73" s="974"/>
      <c r="P73" s="975"/>
      <c r="Q73" s="977">
        <v>270</v>
      </c>
      <c r="R73" s="978"/>
      <c r="S73" s="978"/>
      <c r="T73" s="978"/>
      <c r="U73" s="979"/>
      <c r="V73" s="980">
        <v>262</v>
      </c>
      <c r="W73" s="978"/>
      <c r="X73" s="978"/>
      <c r="Y73" s="978"/>
      <c r="Z73" s="979"/>
      <c r="AA73" s="980">
        <v>8</v>
      </c>
      <c r="AB73" s="978"/>
      <c r="AC73" s="978"/>
      <c r="AD73" s="978"/>
      <c r="AE73" s="979"/>
      <c r="AF73" s="980">
        <v>8</v>
      </c>
      <c r="AG73" s="978"/>
      <c r="AH73" s="978"/>
      <c r="AI73" s="978"/>
      <c r="AJ73" s="979"/>
      <c r="AK73" s="980" t="s">
        <v>541</v>
      </c>
      <c r="AL73" s="978"/>
      <c r="AM73" s="978"/>
      <c r="AN73" s="978"/>
      <c r="AO73" s="979"/>
      <c r="AP73" s="980" t="s">
        <v>541</v>
      </c>
      <c r="AQ73" s="978"/>
      <c r="AR73" s="978"/>
      <c r="AS73" s="978"/>
      <c r="AT73" s="979"/>
      <c r="AU73" s="980" t="s">
        <v>541</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545</v>
      </c>
      <c r="C74" s="974"/>
      <c r="D74" s="974"/>
      <c r="E74" s="974"/>
      <c r="F74" s="974"/>
      <c r="G74" s="974"/>
      <c r="H74" s="974"/>
      <c r="I74" s="974"/>
      <c r="J74" s="974"/>
      <c r="K74" s="974"/>
      <c r="L74" s="974"/>
      <c r="M74" s="974"/>
      <c r="N74" s="974"/>
      <c r="O74" s="974"/>
      <c r="P74" s="975"/>
      <c r="Q74" s="976">
        <v>287515</v>
      </c>
      <c r="R74" s="970"/>
      <c r="S74" s="970"/>
      <c r="T74" s="970"/>
      <c r="U74" s="970"/>
      <c r="V74" s="970">
        <v>274140</v>
      </c>
      <c r="W74" s="970"/>
      <c r="X74" s="970"/>
      <c r="Y74" s="970"/>
      <c r="Z74" s="970"/>
      <c r="AA74" s="970">
        <v>13375</v>
      </c>
      <c r="AB74" s="970"/>
      <c r="AC74" s="970"/>
      <c r="AD74" s="970"/>
      <c r="AE74" s="970"/>
      <c r="AF74" s="970">
        <v>13375</v>
      </c>
      <c r="AG74" s="970"/>
      <c r="AH74" s="970"/>
      <c r="AI74" s="970"/>
      <c r="AJ74" s="970"/>
      <c r="AK74" s="970" t="s">
        <v>541</v>
      </c>
      <c r="AL74" s="970"/>
      <c r="AM74" s="970"/>
      <c r="AN74" s="970"/>
      <c r="AO74" s="970"/>
      <c r="AP74" s="970" t="s">
        <v>541</v>
      </c>
      <c r="AQ74" s="970"/>
      <c r="AR74" s="970"/>
      <c r="AS74" s="970"/>
      <c r="AT74" s="970"/>
      <c r="AU74" s="970" t="s">
        <v>541</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15467</v>
      </c>
      <c r="AG88" s="958"/>
      <c r="AH88" s="958"/>
      <c r="AI88" s="958"/>
      <c r="AJ88" s="958"/>
      <c r="AK88" s="962"/>
      <c r="AL88" s="962"/>
      <c r="AM88" s="962"/>
      <c r="AN88" s="962"/>
      <c r="AO88" s="962"/>
      <c r="AP88" s="958">
        <v>2553</v>
      </c>
      <c r="AQ88" s="958"/>
      <c r="AR88" s="958"/>
      <c r="AS88" s="958"/>
      <c r="AT88" s="958"/>
      <c r="AU88" s="958">
        <v>335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147</v>
      </c>
      <c r="CS102" s="950"/>
      <c r="CT102" s="950"/>
      <c r="CU102" s="950"/>
      <c r="CV102" s="951"/>
      <c r="CW102" s="949" t="s">
        <v>547</v>
      </c>
      <c r="CX102" s="950"/>
      <c r="CY102" s="950"/>
      <c r="CZ102" s="950"/>
      <c r="DA102" s="951"/>
      <c r="DB102" s="949" t="s">
        <v>547</v>
      </c>
      <c r="DC102" s="950"/>
      <c r="DD102" s="950"/>
      <c r="DE102" s="950"/>
      <c r="DF102" s="951"/>
      <c r="DG102" s="949" t="s">
        <v>547</v>
      </c>
      <c r="DH102" s="950"/>
      <c r="DI102" s="950"/>
      <c r="DJ102" s="950"/>
      <c r="DK102" s="951"/>
      <c r="DL102" s="949" t="s">
        <v>547</v>
      </c>
      <c r="DM102" s="950"/>
      <c r="DN102" s="950"/>
      <c r="DO102" s="950"/>
      <c r="DP102" s="951"/>
      <c r="DQ102" s="949" t="s">
        <v>547</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287</v>
      </c>
      <c r="AG109" s="893"/>
      <c r="AH109" s="893"/>
      <c r="AI109" s="893"/>
      <c r="AJ109" s="894"/>
      <c r="AK109" s="895" t="s">
        <v>286</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287</v>
      </c>
      <c r="BW109" s="893"/>
      <c r="BX109" s="893"/>
      <c r="BY109" s="893"/>
      <c r="BZ109" s="894"/>
      <c r="CA109" s="895" t="s">
        <v>286</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287</v>
      </c>
      <c r="DM109" s="893"/>
      <c r="DN109" s="893"/>
      <c r="DO109" s="893"/>
      <c r="DP109" s="894"/>
      <c r="DQ109" s="895" t="s">
        <v>286</v>
      </c>
      <c r="DR109" s="893"/>
      <c r="DS109" s="893"/>
      <c r="DT109" s="893"/>
      <c r="DU109" s="894"/>
      <c r="DV109" s="895" t="s">
        <v>404</v>
      </c>
      <c r="DW109" s="893"/>
      <c r="DX109" s="893"/>
      <c r="DY109" s="893"/>
      <c r="DZ109" s="924"/>
    </row>
    <row r="110" spans="1:131" s="199" customFormat="1" ht="26.25" customHeight="1">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757024</v>
      </c>
      <c r="AB110" s="886"/>
      <c r="AC110" s="886"/>
      <c r="AD110" s="886"/>
      <c r="AE110" s="887"/>
      <c r="AF110" s="888">
        <v>850279</v>
      </c>
      <c r="AG110" s="886"/>
      <c r="AH110" s="886"/>
      <c r="AI110" s="886"/>
      <c r="AJ110" s="887"/>
      <c r="AK110" s="888">
        <v>891505</v>
      </c>
      <c r="AL110" s="886"/>
      <c r="AM110" s="886"/>
      <c r="AN110" s="886"/>
      <c r="AO110" s="887"/>
      <c r="AP110" s="889">
        <v>20.6</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9032647</v>
      </c>
      <c r="BR110" s="833"/>
      <c r="BS110" s="833"/>
      <c r="BT110" s="833"/>
      <c r="BU110" s="833"/>
      <c r="BV110" s="833">
        <v>9960666</v>
      </c>
      <c r="BW110" s="833"/>
      <c r="BX110" s="833"/>
      <c r="BY110" s="833"/>
      <c r="BZ110" s="833"/>
      <c r="CA110" s="833">
        <v>12669961</v>
      </c>
      <c r="CB110" s="833"/>
      <c r="CC110" s="833"/>
      <c r="CD110" s="833"/>
      <c r="CE110" s="833"/>
      <c r="CF110" s="857">
        <v>293.39999999999998</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221</v>
      </c>
      <c r="DH110" s="833"/>
      <c r="DI110" s="833"/>
      <c r="DJ110" s="833"/>
      <c r="DK110" s="833"/>
      <c r="DL110" s="833" t="s">
        <v>221</v>
      </c>
      <c r="DM110" s="833"/>
      <c r="DN110" s="833"/>
      <c r="DO110" s="833"/>
      <c r="DP110" s="833"/>
      <c r="DQ110" s="833" t="s">
        <v>221</v>
      </c>
      <c r="DR110" s="833"/>
      <c r="DS110" s="833"/>
      <c r="DT110" s="833"/>
      <c r="DU110" s="833"/>
      <c r="DV110" s="834" t="s">
        <v>221</v>
      </c>
      <c r="DW110" s="834"/>
      <c r="DX110" s="834"/>
      <c r="DY110" s="834"/>
      <c r="DZ110" s="835"/>
    </row>
    <row r="111" spans="1:131" s="199" customFormat="1" ht="26.25" customHeight="1">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221</v>
      </c>
      <c r="AB111" s="914"/>
      <c r="AC111" s="914"/>
      <c r="AD111" s="914"/>
      <c r="AE111" s="915"/>
      <c r="AF111" s="916" t="s">
        <v>221</v>
      </c>
      <c r="AG111" s="914"/>
      <c r="AH111" s="914"/>
      <c r="AI111" s="914"/>
      <c r="AJ111" s="915"/>
      <c r="AK111" s="916" t="s">
        <v>221</v>
      </c>
      <c r="AL111" s="914"/>
      <c r="AM111" s="914"/>
      <c r="AN111" s="914"/>
      <c r="AO111" s="915"/>
      <c r="AP111" s="917" t="s">
        <v>221</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v>158222</v>
      </c>
      <c r="BR111" s="805"/>
      <c r="BS111" s="805"/>
      <c r="BT111" s="805"/>
      <c r="BU111" s="805"/>
      <c r="BV111" s="805">
        <v>118666</v>
      </c>
      <c r="BW111" s="805"/>
      <c r="BX111" s="805"/>
      <c r="BY111" s="805"/>
      <c r="BZ111" s="805"/>
      <c r="CA111" s="805">
        <v>79111</v>
      </c>
      <c r="CB111" s="805"/>
      <c r="CC111" s="805"/>
      <c r="CD111" s="805"/>
      <c r="CE111" s="805"/>
      <c r="CF111" s="866">
        <v>1.8</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221</v>
      </c>
      <c r="DH111" s="805"/>
      <c r="DI111" s="805"/>
      <c r="DJ111" s="805"/>
      <c r="DK111" s="805"/>
      <c r="DL111" s="805" t="s">
        <v>221</v>
      </c>
      <c r="DM111" s="805"/>
      <c r="DN111" s="805"/>
      <c r="DO111" s="805"/>
      <c r="DP111" s="805"/>
      <c r="DQ111" s="805" t="s">
        <v>221</v>
      </c>
      <c r="DR111" s="805"/>
      <c r="DS111" s="805"/>
      <c r="DT111" s="805"/>
      <c r="DU111" s="805"/>
      <c r="DV111" s="782" t="s">
        <v>221</v>
      </c>
      <c r="DW111" s="782"/>
      <c r="DX111" s="782"/>
      <c r="DY111" s="782"/>
      <c r="DZ111" s="783"/>
    </row>
    <row r="112" spans="1:131" s="199" customFormat="1" ht="26.25" customHeight="1">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221</v>
      </c>
      <c r="AB112" s="768"/>
      <c r="AC112" s="768"/>
      <c r="AD112" s="768"/>
      <c r="AE112" s="769"/>
      <c r="AF112" s="770" t="s">
        <v>221</v>
      </c>
      <c r="AG112" s="768"/>
      <c r="AH112" s="768"/>
      <c r="AI112" s="768"/>
      <c r="AJ112" s="769"/>
      <c r="AK112" s="770" t="s">
        <v>221</v>
      </c>
      <c r="AL112" s="768"/>
      <c r="AM112" s="768"/>
      <c r="AN112" s="768"/>
      <c r="AO112" s="769"/>
      <c r="AP112" s="815" t="s">
        <v>221</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568687</v>
      </c>
      <c r="BR112" s="805"/>
      <c r="BS112" s="805"/>
      <c r="BT112" s="805"/>
      <c r="BU112" s="805"/>
      <c r="BV112" s="805">
        <v>511908</v>
      </c>
      <c r="BW112" s="805"/>
      <c r="BX112" s="805"/>
      <c r="BY112" s="805"/>
      <c r="BZ112" s="805"/>
      <c r="CA112" s="805">
        <v>610246</v>
      </c>
      <c r="CB112" s="805"/>
      <c r="CC112" s="805"/>
      <c r="CD112" s="805"/>
      <c r="CE112" s="805"/>
      <c r="CF112" s="866">
        <v>14.1</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221</v>
      </c>
      <c r="DH112" s="805"/>
      <c r="DI112" s="805"/>
      <c r="DJ112" s="805"/>
      <c r="DK112" s="805"/>
      <c r="DL112" s="805" t="s">
        <v>221</v>
      </c>
      <c r="DM112" s="805"/>
      <c r="DN112" s="805"/>
      <c r="DO112" s="805"/>
      <c r="DP112" s="805"/>
      <c r="DQ112" s="805" t="s">
        <v>221</v>
      </c>
      <c r="DR112" s="805"/>
      <c r="DS112" s="805"/>
      <c r="DT112" s="805"/>
      <c r="DU112" s="805"/>
      <c r="DV112" s="782" t="s">
        <v>221</v>
      </c>
      <c r="DW112" s="782"/>
      <c r="DX112" s="782"/>
      <c r="DY112" s="782"/>
      <c r="DZ112" s="783"/>
    </row>
    <row r="113" spans="1:130" s="199" customFormat="1" ht="26.25" customHeight="1">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86326</v>
      </c>
      <c r="AB113" s="914"/>
      <c r="AC113" s="914"/>
      <c r="AD113" s="914"/>
      <c r="AE113" s="915"/>
      <c r="AF113" s="916">
        <v>65883</v>
      </c>
      <c r="AG113" s="914"/>
      <c r="AH113" s="914"/>
      <c r="AI113" s="914"/>
      <c r="AJ113" s="915"/>
      <c r="AK113" s="916">
        <v>71780</v>
      </c>
      <c r="AL113" s="914"/>
      <c r="AM113" s="914"/>
      <c r="AN113" s="914"/>
      <c r="AO113" s="915"/>
      <c r="AP113" s="917">
        <v>1.7</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482836</v>
      </c>
      <c r="BR113" s="805"/>
      <c r="BS113" s="805"/>
      <c r="BT113" s="805"/>
      <c r="BU113" s="805"/>
      <c r="BV113" s="805">
        <v>382686</v>
      </c>
      <c r="BW113" s="805"/>
      <c r="BX113" s="805"/>
      <c r="BY113" s="805"/>
      <c r="BZ113" s="805"/>
      <c r="CA113" s="805">
        <v>334625</v>
      </c>
      <c r="CB113" s="805"/>
      <c r="CC113" s="805"/>
      <c r="CD113" s="805"/>
      <c r="CE113" s="805"/>
      <c r="CF113" s="866">
        <v>7.7</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158222</v>
      </c>
      <c r="DH113" s="768"/>
      <c r="DI113" s="768"/>
      <c r="DJ113" s="768"/>
      <c r="DK113" s="769"/>
      <c r="DL113" s="770">
        <v>118666</v>
      </c>
      <c r="DM113" s="768"/>
      <c r="DN113" s="768"/>
      <c r="DO113" s="768"/>
      <c r="DP113" s="769"/>
      <c r="DQ113" s="770">
        <v>79111</v>
      </c>
      <c r="DR113" s="768"/>
      <c r="DS113" s="768"/>
      <c r="DT113" s="768"/>
      <c r="DU113" s="769"/>
      <c r="DV113" s="815">
        <v>1.8</v>
      </c>
      <c r="DW113" s="816"/>
      <c r="DX113" s="816"/>
      <c r="DY113" s="816"/>
      <c r="DZ113" s="817"/>
    </row>
    <row r="114" spans="1:130" s="199" customFormat="1" ht="26.25" customHeight="1">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82806</v>
      </c>
      <c r="AB114" s="768"/>
      <c r="AC114" s="768"/>
      <c r="AD114" s="768"/>
      <c r="AE114" s="769"/>
      <c r="AF114" s="770">
        <v>86470</v>
      </c>
      <c r="AG114" s="768"/>
      <c r="AH114" s="768"/>
      <c r="AI114" s="768"/>
      <c r="AJ114" s="769"/>
      <c r="AK114" s="770">
        <v>82234</v>
      </c>
      <c r="AL114" s="768"/>
      <c r="AM114" s="768"/>
      <c r="AN114" s="768"/>
      <c r="AO114" s="769"/>
      <c r="AP114" s="815">
        <v>1.9</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1329115</v>
      </c>
      <c r="BR114" s="805"/>
      <c r="BS114" s="805"/>
      <c r="BT114" s="805"/>
      <c r="BU114" s="805"/>
      <c r="BV114" s="805">
        <v>1200750</v>
      </c>
      <c r="BW114" s="805"/>
      <c r="BX114" s="805"/>
      <c r="BY114" s="805"/>
      <c r="BZ114" s="805"/>
      <c r="CA114" s="805">
        <v>687599</v>
      </c>
      <c r="CB114" s="805"/>
      <c r="CC114" s="805"/>
      <c r="CD114" s="805"/>
      <c r="CE114" s="805"/>
      <c r="CF114" s="866">
        <v>15.9</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221</v>
      </c>
      <c r="DH114" s="768"/>
      <c r="DI114" s="768"/>
      <c r="DJ114" s="768"/>
      <c r="DK114" s="769"/>
      <c r="DL114" s="770" t="s">
        <v>221</v>
      </c>
      <c r="DM114" s="768"/>
      <c r="DN114" s="768"/>
      <c r="DO114" s="768"/>
      <c r="DP114" s="769"/>
      <c r="DQ114" s="770" t="s">
        <v>221</v>
      </c>
      <c r="DR114" s="768"/>
      <c r="DS114" s="768"/>
      <c r="DT114" s="768"/>
      <c r="DU114" s="769"/>
      <c r="DV114" s="815" t="s">
        <v>221</v>
      </c>
      <c r="DW114" s="816"/>
      <c r="DX114" s="816"/>
      <c r="DY114" s="816"/>
      <c r="DZ114" s="817"/>
    </row>
    <row r="115" spans="1:130" s="199" customFormat="1" ht="26.25" customHeight="1">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60025</v>
      </c>
      <c r="AB115" s="914"/>
      <c r="AC115" s="914"/>
      <c r="AD115" s="914"/>
      <c r="AE115" s="915"/>
      <c r="AF115" s="916">
        <v>39555</v>
      </c>
      <c r="AG115" s="914"/>
      <c r="AH115" s="914"/>
      <c r="AI115" s="914"/>
      <c r="AJ115" s="915"/>
      <c r="AK115" s="916">
        <v>39555</v>
      </c>
      <c r="AL115" s="914"/>
      <c r="AM115" s="914"/>
      <c r="AN115" s="914"/>
      <c r="AO115" s="915"/>
      <c r="AP115" s="917">
        <v>0.9</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v>2032</v>
      </c>
      <c r="BR115" s="805"/>
      <c r="BS115" s="805"/>
      <c r="BT115" s="805"/>
      <c r="BU115" s="805"/>
      <c r="BV115" s="805">
        <v>1259</v>
      </c>
      <c r="BW115" s="805"/>
      <c r="BX115" s="805"/>
      <c r="BY115" s="805"/>
      <c r="BZ115" s="805"/>
      <c r="CA115" s="805">
        <v>882</v>
      </c>
      <c r="CB115" s="805"/>
      <c r="CC115" s="805"/>
      <c r="CD115" s="805"/>
      <c r="CE115" s="805"/>
      <c r="CF115" s="866">
        <v>0</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221</v>
      </c>
      <c r="DH115" s="768"/>
      <c r="DI115" s="768"/>
      <c r="DJ115" s="768"/>
      <c r="DK115" s="769"/>
      <c r="DL115" s="770" t="s">
        <v>221</v>
      </c>
      <c r="DM115" s="768"/>
      <c r="DN115" s="768"/>
      <c r="DO115" s="768"/>
      <c r="DP115" s="769"/>
      <c r="DQ115" s="770" t="s">
        <v>221</v>
      </c>
      <c r="DR115" s="768"/>
      <c r="DS115" s="768"/>
      <c r="DT115" s="768"/>
      <c r="DU115" s="769"/>
      <c r="DV115" s="815" t="s">
        <v>221</v>
      </c>
      <c r="DW115" s="816"/>
      <c r="DX115" s="816"/>
      <c r="DY115" s="816"/>
      <c r="DZ115" s="817"/>
    </row>
    <row r="116" spans="1:130" s="199" customFormat="1" ht="26.25" customHeight="1">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104</v>
      </c>
      <c r="AB116" s="768"/>
      <c r="AC116" s="768"/>
      <c r="AD116" s="768"/>
      <c r="AE116" s="769"/>
      <c r="AF116" s="770">
        <v>102</v>
      </c>
      <c r="AG116" s="768"/>
      <c r="AH116" s="768"/>
      <c r="AI116" s="768"/>
      <c r="AJ116" s="769"/>
      <c r="AK116" s="770">
        <v>238</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221</v>
      </c>
      <c r="BR116" s="805"/>
      <c r="BS116" s="805"/>
      <c r="BT116" s="805"/>
      <c r="BU116" s="805"/>
      <c r="BV116" s="805" t="s">
        <v>221</v>
      </c>
      <c r="BW116" s="805"/>
      <c r="BX116" s="805"/>
      <c r="BY116" s="805"/>
      <c r="BZ116" s="805"/>
      <c r="CA116" s="805" t="s">
        <v>221</v>
      </c>
      <c r="CB116" s="805"/>
      <c r="CC116" s="805"/>
      <c r="CD116" s="805"/>
      <c r="CE116" s="805"/>
      <c r="CF116" s="866" t="s">
        <v>221</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221</v>
      </c>
      <c r="DH116" s="768"/>
      <c r="DI116" s="768"/>
      <c r="DJ116" s="768"/>
      <c r="DK116" s="769"/>
      <c r="DL116" s="770" t="s">
        <v>221</v>
      </c>
      <c r="DM116" s="768"/>
      <c r="DN116" s="768"/>
      <c r="DO116" s="768"/>
      <c r="DP116" s="769"/>
      <c r="DQ116" s="770" t="s">
        <v>221</v>
      </c>
      <c r="DR116" s="768"/>
      <c r="DS116" s="768"/>
      <c r="DT116" s="768"/>
      <c r="DU116" s="769"/>
      <c r="DV116" s="815" t="s">
        <v>221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986285</v>
      </c>
      <c r="AB117" s="900"/>
      <c r="AC117" s="900"/>
      <c r="AD117" s="900"/>
      <c r="AE117" s="901"/>
      <c r="AF117" s="902">
        <v>1042289</v>
      </c>
      <c r="AG117" s="900"/>
      <c r="AH117" s="900"/>
      <c r="AI117" s="900"/>
      <c r="AJ117" s="901"/>
      <c r="AK117" s="902">
        <v>1085312</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221</v>
      </c>
      <c r="BR117" s="805"/>
      <c r="BS117" s="805"/>
      <c r="BT117" s="805"/>
      <c r="BU117" s="805"/>
      <c r="BV117" s="805" t="s">
        <v>221</v>
      </c>
      <c r="BW117" s="805"/>
      <c r="BX117" s="805"/>
      <c r="BY117" s="805"/>
      <c r="BZ117" s="805"/>
      <c r="CA117" s="805" t="s">
        <v>221</v>
      </c>
      <c r="CB117" s="805"/>
      <c r="CC117" s="805"/>
      <c r="CD117" s="805"/>
      <c r="CE117" s="805"/>
      <c r="CF117" s="866" t="s">
        <v>221</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221</v>
      </c>
      <c r="DH117" s="768"/>
      <c r="DI117" s="768"/>
      <c r="DJ117" s="768"/>
      <c r="DK117" s="769"/>
      <c r="DL117" s="770" t="s">
        <v>221</v>
      </c>
      <c r="DM117" s="768"/>
      <c r="DN117" s="768"/>
      <c r="DO117" s="768"/>
      <c r="DP117" s="769"/>
      <c r="DQ117" s="770" t="s">
        <v>221</v>
      </c>
      <c r="DR117" s="768"/>
      <c r="DS117" s="768"/>
      <c r="DT117" s="768"/>
      <c r="DU117" s="769"/>
      <c r="DV117" s="815" t="s">
        <v>221</v>
      </c>
      <c r="DW117" s="816"/>
      <c r="DX117" s="816"/>
      <c r="DY117" s="816"/>
      <c r="DZ117" s="817"/>
    </row>
    <row r="118" spans="1:130" s="199" customFormat="1" ht="26.25" customHeight="1">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287</v>
      </c>
      <c r="AG118" s="893"/>
      <c r="AH118" s="893"/>
      <c r="AI118" s="893"/>
      <c r="AJ118" s="894"/>
      <c r="AK118" s="895" t="s">
        <v>286</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221</v>
      </c>
      <c r="BR118" s="836"/>
      <c r="BS118" s="836"/>
      <c r="BT118" s="836"/>
      <c r="BU118" s="836"/>
      <c r="BV118" s="836" t="s">
        <v>221</v>
      </c>
      <c r="BW118" s="836"/>
      <c r="BX118" s="836"/>
      <c r="BY118" s="836"/>
      <c r="BZ118" s="836"/>
      <c r="CA118" s="836" t="s">
        <v>221</v>
      </c>
      <c r="CB118" s="836"/>
      <c r="CC118" s="836"/>
      <c r="CD118" s="836"/>
      <c r="CE118" s="836"/>
      <c r="CF118" s="866" t="s">
        <v>221</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221</v>
      </c>
      <c r="DH118" s="768"/>
      <c r="DI118" s="768"/>
      <c r="DJ118" s="768"/>
      <c r="DK118" s="769"/>
      <c r="DL118" s="770" t="s">
        <v>221</v>
      </c>
      <c r="DM118" s="768"/>
      <c r="DN118" s="768"/>
      <c r="DO118" s="768"/>
      <c r="DP118" s="769"/>
      <c r="DQ118" s="770" t="s">
        <v>221</v>
      </c>
      <c r="DR118" s="768"/>
      <c r="DS118" s="768"/>
      <c r="DT118" s="768"/>
      <c r="DU118" s="769"/>
      <c r="DV118" s="815" t="s">
        <v>221</v>
      </c>
      <c r="DW118" s="816"/>
      <c r="DX118" s="816"/>
      <c r="DY118" s="816"/>
      <c r="DZ118" s="817"/>
    </row>
    <row r="119" spans="1:130" s="199" customFormat="1" ht="26.25" customHeight="1">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221</v>
      </c>
      <c r="AB119" s="886"/>
      <c r="AC119" s="886"/>
      <c r="AD119" s="886"/>
      <c r="AE119" s="887"/>
      <c r="AF119" s="888" t="s">
        <v>221</v>
      </c>
      <c r="AG119" s="886"/>
      <c r="AH119" s="886"/>
      <c r="AI119" s="886"/>
      <c r="AJ119" s="887"/>
      <c r="AK119" s="888" t="s">
        <v>221</v>
      </c>
      <c r="AL119" s="886"/>
      <c r="AM119" s="886"/>
      <c r="AN119" s="886"/>
      <c r="AO119" s="887"/>
      <c r="AP119" s="889" t="s">
        <v>221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434</v>
      </c>
      <c r="BP119" s="869"/>
      <c r="BQ119" s="873">
        <v>11573539</v>
      </c>
      <c r="BR119" s="836"/>
      <c r="BS119" s="836"/>
      <c r="BT119" s="836"/>
      <c r="BU119" s="836"/>
      <c r="BV119" s="836">
        <v>12175935</v>
      </c>
      <c r="BW119" s="836"/>
      <c r="BX119" s="836"/>
      <c r="BY119" s="836"/>
      <c r="BZ119" s="836"/>
      <c r="CA119" s="836">
        <v>14382424</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221</v>
      </c>
      <c r="DH119" s="751"/>
      <c r="DI119" s="751"/>
      <c r="DJ119" s="751"/>
      <c r="DK119" s="752"/>
      <c r="DL119" s="753" t="s">
        <v>221</v>
      </c>
      <c r="DM119" s="751"/>
      <c r="DN119" s="751"/>
      <c r="DO119" s="751"/>
      <c r="DP119" s="752"/>
      <c r="DQ119" s="753" t="s">
        <v>221</v>
      </c>
      <c r="DR119" s="751"/>
      <c r="DS119" s="751"/>
      <c r="DT119" s="751"/>
      <c r="DU119" s="752"/>
      <c r="DV119" s="839" t="s">
        <v>221</v>
      </c>
      <c r="DW119" s="840"/>
      <c r="DX119" s="840"/>
      <c r="DY119" s="840"/>
      <c r="DZ119" s="841"/>
    </row>
    <row r="120" spans="1:130" s="199" customFormat="1" ht="26.25" customHeight="1">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221</v>
      </c>
      <c r="AB120" s="768"/>
      <c r="AC120" s="768"/>
      <c r="AD120" s="768"/>
      <c r="AE120" s="769"/>
      <c r="AF120" s="770" t="s">
        <v>221</v>
      </c>
      <c r="AG120" s="768"/>
      <c r="AH120" s="768"/>
      <c r="AI120" s="768"/>
      <c r="AJ120" s="769"/>
      <c r="AK120" s="770" t="s">
        <v>221</v>
      </c>
      <c r="AL120" s="768"/>
      <c r="AM120" s="768"/>
      <c r="AN120" s="768"/>
      <c r="AO120" s="769"/>
      <c r="AP120" s="815" t="s">
        <v>221</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3579133</v>
      </c>
      <c r="BR120" s="833"/>
      <c r="BS120" s="833"/>
      <c r="BT120" s="833"/>
      <c r="BU120" s="833"/>
      <c r="BV120" s="833">
        <v>3382829</v>
      </c>
      <c r="BW120" s="833"/>
      <c r="BX120" s="833"/>
      <c r="BY120" s="833"/>
      <c r="BZ120" s="833"/>
      <c r="CA120" s="833">
        <v>3313349</v>
      </c>
      <c r="CB120" s="833"/>
      <c r="CC120" s="833"/>
      <c r="CD120" s="833"/>
      <c r="CE120" s="833"/>
      <c r="CF120" s="857">
        <v>76.7</v>
      </c>
      <c r="CG120" s="858"/>
      <c r="CH120" s="858"/>
      <c r="CI120" s="858"/>
      <c r="CJ120" s="858"/>
      <c r="CK120" s="859" t="s">
        <v>438</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231906</v>
      </c>
      <c r="DH120" s="833"/>
      <c r="DI120" s="833"/>
      <c r="DJ120" s="833"/>
      <c r="DK120" s="833"/>
      <c r="DL120" s="833">
        <v>210626</v>
      </c>
      <c r="DM120" s="833"/>
      <c r="DN120" s="833"/>
      <c r="DO120" s="833"/>
      <c r="DP120" s="833"/>
      <c r="DQ120" s="833">
        <v>312661</v>
      </c>
      <c r="DR120" s="833"/>
      <c r="DS120" s="833"/>
      <c r="DT120" s="833"/>
      <c r="DU120" s="833"/>
      <c r="DV120" s="834">
        <v>7.2</v>
      </c>
      <c r="DW120" s="834"/>
      <c r="DX120" s="834"/>
      <c r="DY120" s="834"/>
      <c r="DZ120" s="835"/>
    </row>
    <row r="121" spans="1:130" s="199" customFormat="1" ht="26.25" customHeight="1">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52017</v>
      </c>
      <c r="AB121" s="768"/>
      <c r="AC121" s="768"/>
      <c r="AD121" s="768"/>
      <c r="AE121" s="769"/>
      <c r="AF121" s="770">
        <v>39555</v>
      </c>
      <c r="AG121" s="768"/>
      <c r="AH121" s="768"/>
      <c r="AI121" s="768"/>
      <c r="AJ121" s="769"/>
      <c r="AK121" s="770">
        <v>39555</v>
      </c>
      <c r="AL121" s="768"/>
      <c r="AM121" s="768"/>
      <c r="AN121" s="768"/>
      <c r="AO121" s="769"/>
      <c r="AP121" s="815">
        <v>0.9</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203315</v>
      </c>
      <c r="BR121" s="805"/>
      <c r="BS121" s="805"/>
      <c r="BT121" s="805"/>
      <c r="BU121" s="805"/>
      <c r="BV121" s="805">
        <v>176947</v>
      </c>
      <c r="BW121" s="805"/>
      <c r="BX121" s="805"/>
      <c r="BY121" s="805"/>
      <c r="BZ121" s="805"/>
      <c r="CA121" s="805">
        <v>151583</v>
      </c>
      <c r="CB121" s="805"/>
      <c r="CC121" s="805"/>
      <c r="CD121" s="805"/>
      <c r="CE121" s="805"/>
      <c r="CF121" s="866">
        <v>3.5</v>
      </c>
      <c r="CG121" s="867"/>
      <c r="CH121" s="867"/>
      <c r="CI121" s="867"/>
      <c r="CJ121" s="867"/>
      <c r="CK121" s="860"/>
      <c r="CL121" s="846"/>
      <c r="CM121" s="846"/>
      <c r="CN121" s="846"/>
      <c r="CO121" s="847"/>
      <c r="CP121" s="826" t="s">
        <v>388</v>
      </c>
      <c r="CQ121" s="827"/>
      <c r="CR121" s="827"/>
      <c r="CS121" s="827"/>
      <c r="CT121" s="827"/>
      <c r="CU121" s="827"/>
      <c r="CV121" s="827"/>
      <c r="CW121" s="827"/>
      <c r="CX121" s="827"/>
      <c r="CY121" s="827"/>
      <c r="CZ121" s="827"/>
      <c r="DA121" s="827"/>
      <c r="DB121" s="827"/>
      <c r="DC121" s="827"/>
      <c r="DD121" s="827"/>
      <c r="DE121" s="827"/>
      <c r="DF121" s="828"/>
      <c r="DG121" s="804">
        <v>237594</v>
      </c>
      <c r="DH121" s="805"/>
      <c r="DI121" s="805"/>
      <c r="DJ121" s="805"/>
      <c r="DK121" s="805"/>
      <c r="DL121" s="805">
        <v>227749</v>
      </c>
      <c r="DM121" s="805"/>
      <c r="DN121" s="805"/>
      <c r="DO121" s="805"/>
      <c r="DP121" s="805"/>
      <c r="DQ121" s="805">
        <v>235785</v>
      </c>
      <c r="DR121" s="805"/>
      <c r="DS121" s="805"/>
      <c r="DT121" s="805"/>
      <c r="DU121" s="805"/>
      <c r="DV121" s="782">
        <v>5.5</v>
      </c>
      <c r="DW121" s="782"/>
      <c r="DX121" s="782"/>
      <c r="DY121" s="782"/>
      <c r="DZ121" s="783"/>
    </row>
    <row r="122" spans="1:130" s="199" customFormat="1" ht="26.25" customHeight="1">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221</v>
      </c>
      <c r="AB122" s="768"/>
      <c r="AC122" s="768"/>
      <c r="AD122" s="768"/>
      <c r="AE122" s="769"/>
      <c r="AF122" s="770" t="s">
        <v>221</v>
      </c>
      <c r="AG122" s="768"/>
      <c r="AH122" s="768"/>
      <c r="AI122" s="768"/>
      <c r="AJ122" s="769"/>
      <c r="AK122" s="770" t="s">
        <v>221</v>
      </c>
      <c r="AL122" s="768"/>
      <c r="AM122" s="768"/>
      <c r="AN122" s="768"/>
      <c r="AO122" s="769"/>
      <c r="AP122" s="815" t="s">
        <v>221</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7377275</v>
      </c>
      <c r="BR122" s="836"/>
      <c r="BS122" s="836"/>
      <c r="BT122" s="836"/>
      <c r="BU122" s="836"/>
      <c r="BV122" s="836">
        <v>8103188</v>
      </c>
      <c r="BW122" s="836"/>
      <c r="BX122" s="836"/>
      <c r="BY122" s="836"/>
      <c r="BZ122" s="836"/>
      <c r="CA122" s="836">
        <v>10458986</v>
      </c>
      <c r="CB122" s="836"/>
      <c r="CC122" s="836"/>
      <c r="CD122" s="836"/>
      <c r="CE122" s="836"/>
      <c r="CF122" s="837">
        <v>242.2</v>
      </c>
      <c r="CG122" s="838"/>
      <c r="CH122" s="838"/>
      <c r="CI122" s="838"/>
      <c r="CJ122" s="838"/>
      <c r="CK122" s="860"/>
      <c r="CL122" s="846"/>
      <c r="CM122" s="846"/>
      <c r="CN122" s="846"/>
      <c r="CO122" s="847"/>
      <c r="CP122" s="826" t="s">
        <v>387</v>
      </c>
      <c r="CQ122" s="827"/>
      <c r="CR122" s="827"/>
      <c r="CS122" s="827"/>
      <c r="CT122" s="827"/>
      <c r="CU122" s="827"/>
      <c r="CV122" s="827"/>
      <c r="CW122" s="827"/>
      <c r="CX122" s="827"/>
      <c r="CY122" s="827"/>
      <c r="CZ122" s="827"/>
      <c r="DA122" s="827"/>
      <c r="DB122" s="827"/>
      <c r="DC122" s="827"/>
      <c r="DD122" s="827"/>
      <c r="DE122" s="827"/>
      <c r="DF122" s="828"/>
      <c r="DG122" s="804">
        <v>99187</v>
      </c>
      <c r="DH122" s="805"/>
      <c r="DI122" s="805"/>
      <c r="DJ122" s="805"/>
      <c r="DK122" s="805"/>
      <c r="DL122" s="805">
        <v>73533</v>
      </c>
      <c r="DM122" s="805"/>
      <c r="DN122" s="805"/>
      <c r="DO122" s="805"/>
      <c r="DP122" s="805"/>
      <c r="DQ122" s="805">
        <v>61800</v>
      </c>
      <c r="DR122" s="805"/>
      <c r="DS122" s="805"/>
      <c r="DT122" s="805"/>
      <c r="DU122" s="805"/>
      <c r="DV122" s="782">
        <v>1.4</v>
      </c>
      <c r="DW122" s="782"/>
      <c r="DX122" s="782"/>
      <c r="DY122" s="782"/>
      <c r="DZ122" s="783"/>
    </row>
    <row r="123" spans="1:130" s="199" customFormat="1" ht="26.25" customHeight="1">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221</v>
      </c>
      <c r="AB123" s="768"/>
      <c r="AC123" s="768"/>
      <c r="AD123" s="768"/>
      <c r="AE123" s="769"/>
      <c r="AF123" s="770" t="s">
        <v>221</v>
      </c>
      <c r="AG123" s="768"/>
      <c r="AH123" s="768"/>
      <c r="AI123" s="768"/>
      <c r="AJ123" s="769"/>
      <c r="AK123" s="770" t="s">
        <v>221</v>
      </c>
      <c r="AL123" s="768"/>
      <c r="AM123" s="768"/>
      <c r="AN123" s="768"/>
      <c r="AO123" s="769"/>
      <c r="AP123" s="815" t="s">
        <v>221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442</v>
      </c>
      <c r="BP123" s="869"/>
      <c r="BQ123" s="823">
        <v>11159723</v>
      </c>
      <c r="BR123" s="824"/>
      <c r="BS123" s="824"/>
      <c r="BT123" s="824"/>
      <c r="BU123" s="824"/>
      <c r="BV123" s="824">
        <v>11662964</v>
      </c>
      <c r="BW123" s="824"/>
      <c r="BX123" s="824"/>
      <c r="BY123" s="824"/>
      <c r="BZ123" s="824"/>
      <c r="CA123" s="824">
        <v>13923918</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221</v>
      </c>
      <c r="DH123" s="768"/>
      <c r="DI123" s="768"/>
      <c r="DJ123" s="768"/>
      <c r="DK123" s="769"/>
      <c r="DL123" s="770" t="s">
        <v>221</v>
      </c>
      <c r="DM123" s="768"/>
      <c r="DN123" s="768"/>
      <c r="DO123" s="768"/>
      <c r="DP123" s="769"/>
      <c r="DQ123" s="770" t="s">
        <v>221</v>
      </c>
      <c r="DR123" s="768"/>
      <c r="DS123" s="768"/>
      <c r="DT123" s="768"/>
      <c r="DU123" s="769"/>
      <c r="DV123" s="815" t="s">
        <v>221</v>
      </c>
      <c r="DW123" s="816"/>
      <c r="DX123" s="816"/>
      <c r="DY123" s="816"/>
      <c r="DZ123" s="817"/>
    </row>
    <row r="124" spans="1:130" s="199" customFormat="1" ht="26.25" customHeight="1" thickBot="1">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221</v>
      </c>
      <c r="AB124" s="768"/>
      <c r="AC124" s="768"/>
      <c r="AD124" s="768"/>
      <c r="AE124" s="769"/>
      <c r="AF124" s="770" t="s">
        <v>221</v>
      </c>
      <c r="AG124" s="768"/>
      <c r="AH124" s="768"/>
      <c r="AI124" s="768"/>
      <c r="AJ124" s="769"/>
      <c r="AK124" s="770" t="s">
        <v>221</v>
      </c>
      <c r="AL124" s="768"/>
      <c r="AM124" s="768"/>
      <c r="AN124" s="768"/>
      <c r="AO124" s="769"/>
      <c r="AP124" s="815" t="s">
        <v>221</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9.3000000000000007</v>
      </c>
      <c r="BR124" s="822"/>
      <c r="BS124" s="822"/>
      <c r="BT124" s="822"/>
      <c r="BU124" s="822"/>
      <c r="BV124" s="822">
        <v>11.7</v>
      </c>
      <c r="BW124" s="822"/>
      <c r="BX124" s="822"/>
      <c r="BY124" s="822"/>
      <c r="BZ124" s="822"/>
      <c r="CA124" s="822">
        <v>10.6</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221</v>
      </c>
      <c r="DH124" s="751"/>
      <c r="DI124" s="751"/>
      <c r="DJ124" s="751"/>
      <c r="DK124" s="752"/>
      <c r="DL124" s="753" t="s">
        <v>221</v>
      </c>
      <c r="DM124" s="751"/>
      <c r="DN124" s="751"/>
      <c r="DO124" s="751"/>
      <c r="DP124" s="752"/>
      <c r="DQ124" s="753" t="s">
        <v>221</v>
      </c>
      <c r="DR124" s="751"/>
      <c r="DS124" s="751"/>
      <c r="DT124" s="751"/>
      <c r="DU124" s="752"/>
      <c r="DV124" s="839" t="s">
        <v>221</v>
      </c>
      <c r="DW124" s="840"/>
      <c r="DX124" s="840"/>
      <c r="DY124" s="840"/>
      <c r="DZ124" s="841"/>
    </row>
    <row r="125" spans="1:130" s="199" customFormat="1" ht="26.25" customHeight="1">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221</v>
      </c>
      <c r="AB125" s="768"/>
      <c r="AC125" s="768"/>
      <c r="AD125" s="768"/>
      <c r="AE125" s="769"/>
      <c r="AF125" s="770" t="s">
        <v>221</v>
      </c>
      <c r="AG125" s="768"/>
      <c r="AH125" s="768"/>
      <c r="AI125" s="768"/>
      <c r="AJ125" s="769"/>
      <c r="AK125" s="770" t="s">
        <v>221</v>
      </c>
      <c r="AL125" s="768"/>
      <c r="AM125" s="768"/>
      <c r="AN125" s="768"/>
      <c r="AO125" s="769"/>
      <c r="AP125" s="815" t="s">
        <v>221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221</v>
      </c>
      <c r="DH125" s="833"/>
      <c r="DI125" s="833"/>
      <c r="DJ125" s="833"/>
      <c r="DK125" s="833"/>
      <c r="DL125" s="833" t="s">
        <v>221</v>
      </c>
      <c r="DM125" s="833"/>
      <c r="DN125" s="833"/>
      <c r="DO125" s="833"/>
      <c r="DP125" s="833"/>
      <c r="DQ125" s="833" t="s">
        <v>221</v>
      </c>
      <c r="DR125" s="833"/>
      <c r="DS125" s="833"/>
      <c r="DT125" s="833"/>
      <c r="DU125" s="833"/>
      <c r="DV125" s="834" t="s">
        <v>221</v>
      </c>
      <c r="DW125" s="834"/>
      <c r="DX125" s="834"/>
      <c r="DY125" s="834"/>
      <c r="DZ125" s="835"/>
    </row>
    <row r="126" spans="1:130" s="199" customFormat="1" ht="26.25" customHeight="1" thickBot="1">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8008</v>
      </c>
      <c r="AB126" s="768"/>
      <c r="AC126" s="768"/>
      <c r="AD126" s="768"/>
      <c r="AE126" s="769"/>
      <c r="AF126" s="770" t="s">
        <v>221</v>
      </c>
      <c r="AG126" s="768"/>
      <c r="AH126" s="768"/>
      <c r="AI126" s="768"/>
      <c r="AJ126" s="769"/>
      <c r="AK126" s="770" t="s">
        <v>221</v>
      </c>
      <c r="AL126" s="768"/>
      <c r="AM126" s="768"/>
      <c r="AN126" s="768"/>
      <c r="AO126" s="769"/>
      <c r="AP126" s="815" t="s">
        <v>221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221</v>
      </c>
      <c r="DH126" s="805"/>
      <c r="DI126" s="805"/>
      <c r="DJ126" s="805"/>
      <c r="DK126" s="805"/>
      <c r="DL126" s="805" t="s">
        <v>221</v>
      </c>
      <c r="DM126" s="805"/>
      <c r="DN126" s="805"/>
      <c r="DO126" s="805"/>
      <c r="DP126" s="805"/>
      <c r="DQ126" s="805" t="s">
        <v>221</v>
      </c>
      <c r="DR126" s="805"/>
      <c r="DS126" s="805"/>
      <c r="DT126" s="805"/>
      <c r="DU126" s="805"/>
      <c r="DV126" s="782" t="s">
        <v>221</v>
      </c>
      <c r="DW126" s="782"/>
      <c r="DX126" s="782"/>
      <c r="DY126" s="782"/>
      <c r="DZ126" s="783"/>
    </row>
    <row r="127" spans="1:130" s="199" customFormat="1" ht="26.25" customHeight="1">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221</v>
      </c>
      <c r="AB127" s="768"/>
      <c r="AC127" s="768"/>
      <c r="AD127" s="768"/>
      <c r="AE127" s="769"/>
      <c r="AF127" s="770" t="s">
        <v>221</v>
      </c>
      <c r="AG127" s="768"/>
      <c r="AH127" s="768"/>
      <c r="AI127" s="768"/>
      <c r="AJ127" s="769"/>
      <c r="AK127" s="770" t="s">
        <v>221</v>
      </c>
      <c r="AL127" s="768"/>
      <c r="AM127" s="768"/>
      <c r="AN127" s="768"/>
      <c r="AO127" s="769"/>
      <c r="AP127" s="815" t="s">
        <v>221</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221</v>
      </c>
      <c r="DH127" s="805"/>
      <c r="DI127" s="805"/>
      <c r="DJ127" s="805"/>
      <c r="DK127" s="805"/>
      <c r="DL127" s="805" t="s">
        <v>221</v>
      </c>
      <c r="DM127" s="805"/>
      <c r="DN127" s="805"/>
      <c r="DO127" s="805"/>
      <c r="DP127" s="805"/>
      <c r="DQ127" s="805" t="s">
        <v>221</v>
      </c>
      <c r="DR127" s="805"/>
      <c r="DS127" s="805"/>
      <c r="DT127" s="805"/>
      <c r="DU127" s="805"/>
      <c r="DV127" s="782" t="s">
        <v>221</v>
      </c>
      <c r="DW127" s="782"/>
      <c r="DX127" s="782"/>
      <c r="DY127" s="782"/>
      <c r="DZ127" s="783"/>
    </row>
    <row r="128" spans="1:130" s="199" customFormat="1" ht="26.25" customHeight="1" thickBot="1">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29025</v>
      </c>
      <c r="AB128" s="789"/>
      <c r="AC128" s="789"/>
      <c r="AD128" s="789"/>
      <c r="AE128" s="790"/>
      <c r="AF128" s="791">
        <v>27564</v>
      </c>
      <c r="AG128" s="789"/>
      <c r="AH128" s="789"/>
      <c r="AI128" s="789"/>
      <c r="AJ128" s="790"/>
      <c r="AK128" s="791">
        <v>21443</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221</v>
      </c>
      <c r="BG128" s="775"/>
      <c r="BH128" s="775"/>
      <c r="BI128" s="775"/>
      <c r="BJ128" s="775"/>
      <c r="BK128" s="775"/>
      <c r="BL128" s="798"/>
      <c r="BM128" s="774">
        <v>14.96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v>2032</v>
      </c>
      <c r="DH128" s="779"/>
      <c r="DI128" s="779"/>
      <c r="DJ128" s="779"/>
      <c r="DK128" s="779"/>
      <c r="DL128" s="779">
        <v>1259</v>
      </c>
      <c r="DM128" s="779"/>
      <c r="DN128" s="779"/>
      <c r="DO128" s="779"/>
      <c r="DP128" s="779"/>
      <c r="DQ128" s="779">
        <v>882</v>
      </c>
      <c r="DR128" s="779"/>
      <c r="DS128" s="779"/>
      <c r="DT128" s="779"/>
      <c r="DU128" s="779"/>
      <c r="DV128" s="780">
        <v>0</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5099545</v>
      </c>
      <c r="AB129" s="768"/>
      <c r="AC129" s="768"/>
      <c r="AD129" s="768"/>
      <c r="AE129" s="769"/>
      <c r="AF129" s="770">
        <v>5122191</v>
      </c>
      <c r="AG129" s="768"/>
      <c r="AH129" s="768"/>
      <c r="AI129" s="768"/>
      <c r="AJ129" s="769"/>
      <c r="AK129" s="770">
        <v>5061633</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221</v>
      </c>
      <c r="BG129" s="758"/>
      <c r="BH129" s="758"/>
      <c r="BI129" s="758"/>
      <c r="BJ129" s="758"/>
      <c r="BK129" s="758"/>
      <c r="BL129" s="759"/>
      <c r="BM129" s="757">
        <v>19.96</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690060</v>
      </c>
      <c r="AB130" s="768"/>
      <c r="AC130" s="768"/>
      <c r="AD130" s="768"/>
      <c r="AE130" s="769"/>
      <c r="AF130" s="770">
        <v>747969</v>
      </c>
      <c r="AG130" s="768"/>
      <c r="AH130" s="768"/>
      <c r="AI130" s="768"/>
      <c r="AJ130" s="769"/>
      <c r="AK130" s="770">
        <v>742874</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6.5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4409485</v>
      </c>
      <c r="AB131" s="751"/>
      <c r="AC131" s="751"/>
      <c r="AD131" s="751"/>
      <c r="AE131" s="752"/>
      <c r="AF131" s="753">
        <v>4374222</v>
      </c>
      <c r="AG131" s="751"/>
      <c r="AH131" s="751"/>
      <c r="AI131" s="751"/>
      <c r="AJ131" s="752"/>
      <c r="AK131" s="753">
        <v>4318759</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10.6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6.0596645640000002</v>
      </c>
      <c r="AB132" s="731"/>
      <c r="AC132" s="731"/>
      <c r="AD132" s="731"/>
      <c r="AE132" s="732"/>
      <c r="AF132" s="733">
        <v>6.0983644630000002</v>
      </c>
      <c r="AG132" s="731"/>
      <c r="AH132" s="731"/>
      <c r="AI132" s="731"/>
      <c r="AJ132" s="732"/>
      <c r="AK132" s="733">
        <v>7.4325749600000002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6.5</v>
      </c>
      <c r="AB133" s="710"/>
      <c r="AC133" s="710"/>
      <c r="AD133" s="710"/>
      <c r="AE133" s="711"/>
      <c r="AF133" s="709">
        <v>6.2</v>
      </c>
      <c r="AG133" s="710"/>
      <c r="AH133" s="710"/>
      <c r="AI133" s="710"/>
      <c r="AJ133" s="711"/>
      <c r="AK133" s="709">
        <v>6.5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1" t="s">
        <v>470</v>
      </c>
      <c r="L7" s="256"/>
      <c r="M7" s="257" t="s">
        <v>471</v>
      </c>
      <c r="N7" s="258"/>
    </row>
    <row r="8" spans="1:16">
      <c r="A8" s="250"/>
      <c r="B8" s="246"/>
      <c r="C8" s="246"/>
      <c r="D8" s="246"/>
      <c r="E8" s="246"/>
      <c r="F8" s="246"/>
      <c r="G8" s="259"/>
      <c r="H8" s="260"/>
      <c r="I8" s="260"/>
      <c r="J8" s="261"/>
      <c r="K8" s="1122"/>
      <c r="L8" s="262" t="s">
        <v>472</v>
      </c>
      <c r="M8" s="263" t="s">
        <v>473</v>
      </c>
      <c r="N8" s="264" t="s">
        <v>474</v>
      </c>
    </row>
    <row r="9" spans="1:16">
      <c r="A9" s="250"/>
      <c r="B9" s="246"/>
      <c r="C9" s="246"/>
      <c r="D9" s="246"/>
      <c r="E9" s="246"/>
      <c r="F9" s="246"/>
      <c r="G9" s="1135" t="s">
        <v>475</v>
      </c>
      <c r="H9" s="1136"/>
      <c r="I9" s="1136"/>
      <c r="J9" s="1137"/>
      <c r="K9" s="265">
        <v>1400823</v>
      </c>
      <c r="L9" s="266">
        <v>126030</v>
      </c>
      <c r="M9" s="267">
        <v>92016</v>
      </c>
      <c r="N9" s="268">
        <v>37</v>
      </c>
    </row>
    <row r="10" spans="1:16">
      <c r="A10" s="250"/>
      <c r="B10" s="246"/>
      <c r="C10" s="246"/>
      <c r="D10" s="246"/>
      <c r="E10" s="246"/>
      <c r="F10" s="246"/>
      <c r="G10" s="1135" t="s">
        <v>476</v>
      </c>
      <c r="H10" s="1136"/>
      <c r="I10" s="1136"/>
      <c r="J10" s="1137"/>
      <c r="K10" s="269">
        <v>116912</v>
      </c>
      <c r="L10" s="270">
        <v>10518</v>
      </c>
      <c r="M10" s="271">
        <v>10652</v>
      </c>
      <c r="N10" s="272">
        <v>-1.3</v>
      </c>
    </row>
    <row r="11" spans="1:16" ht="13.5" customHeight="1">
      <c r="A11" s="250"/>
      <c r="B11" s="246"/>
      <c r="C11" s="246"/>
      <c r="D11" s="246"/>
      <c r="E11" s="246"/>
      <c r="F11" s="246"/>
      <c r="G11" s="1135" t="s">
        <v>477</v>
      </c>
      <c r="H11" s="1136"/>
      <c r="I11" s="1136"/>
      <c r="J11" s="1137"/>
      <c r="K11" s="269">
        <v>267676</v>
      </c>
      <c r="L11" s="270">
        <v>24082</v>
      </c>
      <c r="M11" s="271">
        <v>19007</v>
      </c>
      <c r="N11" s="272">
        <v>26.7</v>
      </c>
    </row>
    <row r="12" spans="1:16" ht="13.5" customHeight="1">
      <c r="A12" s="250"/>
      <c r="B12" s="246"/>
      <c r="C12" s="246"/>
      <c r="D12" s="246"/>
      <c r="E12" s="246"/>
      <c r="F12" s="246"/>
      <c r="G12" s="1135" t="s">
        <v>478</v>
      </c>
      <c r="H12" s="1136"/>
      <c r="I12" s="1136"/>
      <c r="J12" s="1137"/>
      <c r="K12" s="269" t="s">
        <v>479</v>
      </c>
      <c r="L12" s="270" t="s">
        <v>479</v>
      </c>
      <c r="M12" s="271">
        <v>2018</v>
      </c>
      <c r="N12" s="272" t="s">
        <v>479</v>
      </c>
    </row>
    <row r="13" spans="1:16" ht="13.5" customHeight="1">
      <c r="A13" s="250"/>
      <c r="B13" s="246"/>
      <c r="C13" s="246"/>
      <c r="D13" s="246"/>
      <c r="E13" s="246"/>
      <c r="F13" s="246"/>
      <c r="G13" s="1135" t="s">
        <v>480</v>
      </c>
      <c r="H13" s="1136"/>
      <c r="I13" s="1136"/>
      <c r="J13" s="1137"/>
      <c r="K13" s="269" t="s">
        <v>479</v>
      </c>
      <c r="L13" s="270" t="s">
        <v>479</v>
      </c>
      <c r="M13" s="271" t="s">
        <v>479</v>
      </c>
      <c r="N13" s="272" t="s">
        <v>479</v>
      </c>
    </row>
    <row r="14" spans="1:16" ht="13.5" customHeight="1">
      <c r="A14" s="250"/>
      <c r="B14" s="246"/>
      <c r="C14" s="246"/>
      <c r="D14" s="246"/>
      <c r="E14" s="246"/>
      <c r="F14" s="246"/>
      <c r="G14" s="1135" t="s">
        <v>481</v>
      </c>
      <c r="H14" s="1136"/>
      <c r="I14" s="1136"/>
      <c r="J14" s="1137"/>
      <c r="K14" s="269" t="s">
        <v>479</v>
      </c>
      <c r="L14" s="270" t="s">
        <v>479</v>
      </c>
      <c r="M14" s="271">
        <v>4366</v>
      </c>
      <c r="N14" s="272" t="s">
        <v>479</v>
      </c>
    </row>
    <row r="15" spans="1:16" ht="13.5" customHeight="1">
      <c r="A15" s="250"/>
      <c r="B15" s="246"/>
      <c r="C15" s="246"/>
      <c r="D15" s="246"/>
      <c r="E15" s="246"/>
      <c r="F15" s="246"/>
      <c r="G15" s="1135" t="s">
        <v>482</v>
      </c>
      <c r="H15" s="1136"/>
      <c r="I15" s="1136"/>
      <c r="J15" s="1137"/>
      <c r="K15" s="269">
        <v>63476</v>
      </c>
      <c r="L15" s="270">
        <v>5711</v>
      </c>
      <c r="M15" s="271">
        <v>2173</v>
      </c>
      <c r="N15" s="272">
        <v>162.80000000000001</v>
      </c>
    </row>
    <row r="16" spans="1:16">
      <c r="A16" s="250"/>
      <c r="B16" s="246"/>
      <c r="C16" s="246"/>
      <c r="D16" s="246"/>
      <c r="E16" s="246"/>
      <c r="F16" s="246"/>
      <c r="G16" s="1138" t="s">
        <v>483</v>
      </c>
      <c r="H16" s="1139"/>
      <c r="I16" s="1139"/>
      <c r="J16" s="1140"/>
      <c r="K16" s="270">
        <v>-119091</v>
      </c>
      <c r="L16" s="270">
        <v>-10714</v>
      </c>
      <c r="M16" s="271">
        <v>-9866</v>
      </c>
      <c r="N16" s="272">
        <v>8.6</v>
      </c>
    </row>
    <row r="17" spans="1:16">
      <c r="A17" s="250"/>
      <c r="B17" s="246"/>
      <c r="C17" s="246"/>
      <c r="D17" s="246"/>
      <c r="E17" s="246"/>
      <c r="F17" s="246"/>
      <c r="G17" s="1138" t="s">
        <v>169</v>
      </c>
      <c r="H17" s="1139"/>
      <c r="I17" s="1139"/>
      <c r="J17" s="1140"/>
      <c r="K17" s="270">
        <v>1729796</v>
      </c>
      <c r="L17" s="270">
        <v>155627</v>
      </c>
      <c r="M17" s="271">
        <v>120366</v>
      </c>
      <c r="N17" s="272">
        <v>29.3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32" t="s">
        <v>488</v>
      </c>
      <c r="H21" s="1133"/>
      <c r="I21" s="1133"/>
      <c r="J21" s="1134"/>
      <c r="K21" s="282">
        <v>14.13</v>
      </c>
      <c r="L21" s="283">
        <v>10.92</v>
      </c>
      <c r="M21" s="284">
        <v>3.21</v>
      </c>
      <c r="N21" s="251"/>
      <c r="O21" s="285"/>
      <c r="P21" s="281"/>
    </row>
    <row r="22" spans="1:16" s="286" customFormat="1">
      <c r="A22" s="281"/>
      <c r="B22" s="251"/>
      <c r="C22" s="251"/>
      <c r="D22" s="251"/>
      <c r="E22" s="251"/>
      <c r="F22" s="251"/>
      <c r="G22" s="1132" t="s">
        <v>489</v>
      </c>
      <c r="H22" s="1133"/>
      <c r="I22" s="1133"/>
      <c r="J22" s="1134"/>
      <c r="K22" s="287">
        <v>95.9</v>
      </c>
      <c r="L22" s="288">
        <v>95.8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1" t="s">
        <v>470</v>
      </c>
      <c r="L30" s="256"/>
      <c r="M30" s="257" t="s">
        <v>471</v>
      </c>
      <c r="N30" s="258"/>
    </row>
    <row r="31" spans="1:16">
      <c r="A31" s="250"/>
      <c r="B31" s="246"/>
      <c r="C31" s="246"/>
      <c r="D31" s="246"/>
      <c r="E31" s="246"/>
      <c r="F31" s="246"/>
      <c r="G31" s="259"/>
      <c r="H31" s="260"/>
      <c r="I31" s="260"/>
      <c r="J31" s="261"/>
      <c r="K31" s="1122"/>
      <c r="L31" s="262" t="s">
        <v>472</v>
      </c>
      <c r="M31" s="263" t="s">
        <v>473</v>
      </c>
      <c r="N31" s="264" t="s">
        <v>474</v>
      </c>
    </row>
    <row r="32" spans="1:16" ht="27" customHeight="1">
      <c r="A32" s="250"/>
      <c r="B32" s="246"/>
      <c r="C32" s="246"/>
      <c r="D32" s="246"/>
      <c r="E32" s="246"/>
      <c r="F32" s="246"/>
      <c r="G32" s="1123" t="s">
        <v>493</v>
      </c>
      <c r="H32" s="1124"/>
      <c r="I32" s="1124"/>
      <c r="J32" s="1125"/>
      <c r="K32" s="296">
        <v>891505</v>
      </c>
      <c r="L32" s="296">
        <v>80207</v>
      </c>
      <c r="M32" s="297">
        <v>79817</v>
      </c>
      <c r="N32" s="298">
        <v>0.5</v>
      </c>
    </row>
    <row r="33" spans="1:16" ht="13.5" customHeight="1">
      <c r="A33" s="250"/>
      <c r="B33" s="246"/>
      <c r="C33" s="246"/>
      <c r="D33" s="246"/>
      <c r="E33" s="246"/>
      <c r="F33" s="246"/>
      <c r="G33" s="1123" t="s">
        <v>494</v>
      </c>
      <c r="H33" s="1124"/>
      <c r="I33" s="1124"/>
      <c r="J33" s="1125"/>
      <c r="K33" s="296" t="s">
        <v>479</v>
      </c>
      <c r="L33" s="296" t="s">
        <v>479</v>
      </c>
      <c r="M33" s="297" t="s">
        <v>479</v>
      </c>
      <c r="N33" s="298" t="s">
        <v>479</v>
      </c>
    </row>
    <row r="34" spans="1:16" ht="27" customHeight="1">
      <c r="A34" s="250"/>
      <c r="B34" s="246"/>
      <c r="C34" s="246"/>
      <c r="D34" s="246"/>
      <c r="E34" s="246"/>
      <c r="F34" s="246"/>
      <c r="G34" s="1123" t="s">
        <v>495</v>
      </c>
      <c r="H34" s="1124"/>
      <c r="I34" s="1124"/>
      <c r="J34" s="1125"/>
      <c r="K34" s="296" t="s">
        <v>479</v>
      </c>
      <c r="L34" s="296" t="s">
        <v>479</v>
      </c>
      <c r="M34" s="297" t="s">
        <v>479</v>
      </c>
      <c r="N34" s="298" t="s">
        <v>479</v>
      </c>
    </row>
    <row r="35" spans="1:16" ht="27" customHeight="1">
      <c r="A35" s="250"/>
      <c r="B35" s="246"/>
      <c r="C35" s="246"/>
      <c r="D35" s="246"/>
      <c r="E35" s="246"/>
      <c r="F35" s="246"/>
      <c r="G35" s="1123" t="s">
        <v>496</v>
      </c>
      <c r="H35" s="1124"/>
      <c r="I35" s="1124"/>
      <c r="J35" s="1125"/>
      <c r="K35" s="296">
        <v>71780</v>
      </c>
      <c r="L35" s="296">
        <v>6458</v>
      </c>
      <c r="M35" s="297">
        <v>25876</v>
      </c>
      <c r="N35" s="298">
        <v>-75</v>
      </c>
    </row>
    <row r="36" spans="1:16" ht="27" customHeight="1">
      <c r="A36" s="250"/>
      <c r="B36" s="246"/>
      <c r="C36" s="246"/>
      <c r="D36" s="246"/>
      <c r="E36" s="246"/>
      <c r="F36" s="246"/>
      <c r="G36" s="1123" t="s">
        <v>497</v>
      </c>
      <c r="H36" s="1124"/>
      <c r="I36" s="1124"/>
      <c r="J36" s="1125"/>
      <c r="K36" s="296">
        <v>82234</v>
      </c>
      <c r="L36" s="296">
        <v>7398</v>
      </c>
      <c r="M36" s="297">
        <v>3089</v>
      </c>
      <c r="N36" s="298">
        <v>139.5</v>
      </c>
    </row>
    <row r="37" spans="1:16" ht="13.5" customHeight="1">
      <c r="A37" s="250"/>
      <c r="B37" s="246"/>
      <c r="C37" s="246"/>
      <c r="D37" s="246"/>
      <c r="E37" s="246"/>
      <c r="F37" s="246"/>
      <c r="G37" s="1123" t="s">
        <v>498</v>
      </c>
      <c r="H37" s="1124"/>
      <c r="I37" s="1124"/>
      <c r="J37" s="1125"/>
      <c r="K37" s="296">
        <v>39555</v>
      </c>
      <c r="L37" s="296">
        <v>3559</v>
      </c>
      <c r="M37" s="297">
        <v>1224</v>
      </c>
      <c r="N37" s="298">
        <v>190.8</v>
      </c>
    </row>
    <row r="38" spans="1:16" ht="27" customHeight="1">
      <c r="A38" s="250"/>
      <c r="B38" s="246"/>
      <c r="C38" s="246"/>
      <c r="D38" s="246"/>
      <c r="E38" s="246"/>
      <c r="F38" s="246"/>
      <c r="G38" s="1126" t="s">
        <v>499</v>
      </c>
      <c r="H38" s="1127"/>
      <c r="I38" s="1127"/>
      <c r="J38" s="1128"/>
      <c r="K38" s="299">
        <v>238</v>
      </c>
      <c r="L38" s="299">
        <v>21</v>
      </c>
      <c r="M38" s="300">
        <v>18</v>
      </c>
      <c r="N38" s="301">
        <v>16.7</v>
      </c>
      <c r="O38" s="295"/>
    </row>
    <row r="39" spans="1:16">
      <c r="A39" s="250"/>
      <c r="B39" s="246"/>
      <c r="C39" s="246"/>
      <c r="D39" s="246"/>
      <c r="E39" s="246"/>
      <c r="F39" s="246"/>
      <c r="G39" s="1126" t="s">
        <v>500</v>
      </c>
      <c r="H39" s="1127"/>
      <c r="I39" s="1127"/>
      <c r="J39" s="1128"/>
      <c r="K39" s="302">
        <v>-21443</v>
      </c>
      <c r="L39" s="302">
        <v>-1929</v>
      </c>
      <c r="M39" s="303">
        <v>-3655</v>
      </c>
      <c r="N39" s="304">
        <v>-47.2</v>
      </c>
      <c r="O39" s="295"/>
    </row>
    <row r="40" spans="1:16" ht="27" customHeight="1">
      <c r="A40" s="250"/>
      <c r="B40" s="246"/>
      <c r="C40" s="246"/>
      <c r="D40" s="246"/>
      <c r="E40" s="246"/>
      <c r="F40" s="246"/>
      <c r="G40" s="1123" t="s">
        <v>501</v>
      </c>
      <c r="H40" s="1124"/>
      <c r="I40" s="1124"/>
      <c r="J40" s="1125"/>
      <c r="K40" s="302">
        <v>-742874</v>
      </c>
      <c r="L40" s="302">
        <v>-66835</v>
      </c>
      <c r="M40" s="303">
        <v>-74052</v>
      </c>
      <c r="N40" s="304">
        <v>-9.6999999999999993</v>
      </c>
      <c r="O40" s="295"/>
    </row>
    <row r="41" spans="1:16">
      <c r="A41" s="250"/>
      <c r="B41" s="246"/>
      <c r="C41" s="246"/>
      <c r="D41" s="246"/>
      <c r="E41" s="246"/>
      <c r="F41" s="246"/>
      <c r="G41" s="1129" t="s">
        <v>281</v>
      </c>
      <c r="H41" s="1130"/>
      <c r="I41" s="1130"/>
      <c r="J41" s="1131"/>
      <c r="K41" s="296">
        <v>320995</v>
      </c>
      <c r="L41" s="302">
        <v>28879</v>
      </c>
      <c r="M41" s="303">
        <v>32317</v>
      </c>
      <c r="N41" s="304">
        <v>-10.6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16" t="s">
        <v>470</v>
      </c>
      <c r="J49" s="1118" t="s">
        <v>505</v>
      </c>
      <c r="K49" s="1119"/>
      <c r="L49" s="1119"/>
      <c r="M49" s="1119"/>
      <c r="N49" s="1120"/>
    </row>
    <row r="50" spans="1:14">
      <c r="A50" s="250"/>
      <c r="B50" s="246"/>
      <c r="C50" s="246"/>
      <c r="D50" s="246"/>
      <c r="E50" s="246"/>
      <c r="F50" s="246"/>
      <c r="G50" s="314"/>
      <c r="H50" s="315"/>
      <c r="I50" s="1117"/>
      <c r="J50" s="316" t="s">
        <v>506</v>
      </c>
      <c r="K50" s="317" t="s">
        <v>507</v>
      </c>
      <c r="L50" s="318" t="s">
        <v>508</v>
      </c>
      <c r="M50" s="319" t="s">
        <v>509</v>
      </c>
      <c r="N50" s="320" t="s">
        <v>510</v>
      </c>
    </row>
    <row r="51" spans="1:14">
      <c r="A51" s="250"/>
      <c r="B51" s="246"/>
      <c r="C51" s="246"/>
      <c r="D51" s="246"/>
      <c r="E51" s="246"/>
      <c r="F51" s="246"/>
      <c r="G51" s="312" t="s">
        <v>511</v>
      </c>
      <c r="H51" s="313"/>
      <c r="I51" s="321">
        <v>959924</v>
      </c>
      <c r="J51" s="322">
        <v>80585</v>
      </c>
      <c r="K51" s="323">
        <v>-28</v>
      </c>
      <c r="L51" s="324">
        <v>114097</v>
      </c>
      <c r="M51" s="325">
        <v>-2.7</v>
      </c>
      <c r="N51" s="326">
        <v>-25.3</v>
      </c>
    </row>
    <row r="52" spans="1:14">
      <c r="A52" s="250"/>
      <c r="B52" s="246"/>
      <c r="C52" s="246"/>
      <c r="D52" s="246"/>
      <c r="E52" s="246"/>
      <c r="F52" s="246"/>
      <c r="G52" s="327"/>
      <c r="H52" s="328" t="s">
        <v>512</v>
      </c>
      <c r="I52" s="329">
        <v>874630</v>
      </c>
      <c r="J52" s="330">
        <v>73424</v>
      </c>
      <c r="K52" s="331">
        <v>9.8000000000000007</v>
      </c>
      <c r="L52" s="332">
        <v>61630</v>
      </c>
      <c r="M52" s="333">
        <v>3.8</v>
      </c>
      <c r="N52" s="334">
        <v>6</v>
      </c>
    </row>
    <row r="53" spans="1:14">
      <c r="A53" s="250"/>
      <c r="B53" s="246"/>
      <c r="C53" s="246"/>
      <c r="D53" s="246"/>
      <c r="E53" s="246"/>
      <c r="F53" s="246"/>
      <c r="G53" s="312" t="s">
        <v>513</v>
      </c>
      <c r="H53" s="313"/>
      <c r="I53" s="321">
        <v>936578</v>
      </c>
      <c r="J53" s="322">
        <v>78546</v>
      </c>
      <c r="K53" s="323">
        <v>-2.5</v>
      </c>
      <c r="L53" s="324">
        <v>136577</v>
      </c>
      <c r="M53" s="325">
        <v>19.7</v>
      </c>
      <c r="N53" s="326">
        <v>-22.2</v>
      </c>
    </row>
    <row r="54" spans="1:14">
      <c r="A54" s="250"/>
      <c r="B54" s="246"/>
      <c r="C54" s="246"/>
      <c r="D54" s="246"/>
      <c r="E54" s="246"/>
      <c r="F54" s="246"/>
      <c r="G54" s="327"/>
      <c r="H54" s="328" t="s">
        <v>512</v>
      </c>
      <c r="I54" s="329">
        <v>832718</v>
      </c>
      <c r="J54" s="330">
        <v>69835</v>
      </c>
      <c r="K54" s="331">
        <v>-4.9000000000000004</v>
      </c>
      <c r="L54" s="332">
        <v>59645</v>
      </c>
      <c r="M54" s="333">
        <v>-3.2</v>
      </c>
      <c r="N54" s="334">
        <v>-1.7</v>
      </c>
    </row>
    <row r="55" spans="1:14">
      <c r="A55" s="250"/>
      <c r="B55" s="246"/>
      <c r="C55" s="246"/>
      <c r="D55" s="246"/>
      <c r="E55" s="246"/>
      <c r="F55" s="246"/>
      <c r="G55" s="312" t="s">
        <v>514</v>
      </c>
      <c r="H55" s="313"/>
      <c r="I55" s="321">
        <v>2114028</v>
      </c>
      <c r="J55" s="322">
        <v>178731</v>
      </c>
      <c r="K55" s="323">
        <v>127.5</v>
      </c>
      <c r="L55" s="324">
        <v>132212</v>
      </c>
      <c r="M55" s="325">
        <v>-3.2</v>
      </c>
      <c r="N55" s="326">
        <v>130.69999999999999</v>
      </c>
    </row>
    <row r="56" spans="1:14">
      <c r="A56" s="250"/>
      <c r="B56" s="246"/>
      <c r="C56" s="246"/>
      <c r="D56" s="246"/>
      <c r="E56" s="246"/>
      <c r="F56" s="246"/>
      <c r="G56" s="327"/>
      <c r="H56" s="328" t="s">
        <v>512</v>
      </c>
      <c r="I56" s="329">
        <v>1705137</v>
      </c>
      <c r="J56" s="330">
        <v>144161</v>
      </c>
      <c r="K56" s="331">
        <v>106.4</v>
      </c>
      <c r="L56" s="332">
        <v>67114</v>
      </c>
      <c r="M56" s="333">
        <v>12.5</v>
      </c>
      <c r="N56" s="334">
        <v>93.9</v>
      </c>
    </row>
    <row r="57" spans="1:14">
      <c r="A57" s="250"/>
      <c r="B57" s="246"/>
      <c r="C57" s="246"/>
      <c r="D57" s="246"/>
      <c r="E57" s="246"/>
      <c r="F57" s="246"/>
      <c r="G57" s="312" t="s">
        <v>515</v>
      </c>
      <c r="H57" s="313"/>
      <c r="I57" s="321">
        <v>2021379</v>
      </c>
      <c r="J57" s="322">
        <v>172871</v>
      </c>
      <c r="K57" s="323">
        <v>-3.3</v>
      </c>
      <c r="L57" s="324">
        <v>93741</v>
      </c>
      <c r="M57" s="325">
        <v>-29.1</v>
      </c>
      <c r="N57" s="326">
        <v>25.8</v>
      </c>
    </row>
    <row r="58" spans="1:14">
      <c r="A58" s="250"/>
      <c r="B58" s="246"/>
      <c r="C58" s="246"/>
      <c r="D58" s="246"/>
      <c r="E58" s="246"/>
      <c r="F58" s="246"/>
      <c r="G58" s="327"/>
      <c r="H58" s="328" t="s">
        <v>512</v>
      </c>
      <c r="I58" s="329">
        <v>1733871</v>
      </c>
      <c r="J58" s="330">
        <v>148283</v>
      </c>
      <c r="K58" s="331">
        <v>2.9</v>
      </c>
      <c r="L58" s="332">
        <v>46285</v>
      </c>
      <c r="M58" s="333">
        <v>-31</v>
      </c>
      <c r="N58" s="334">
        <v>33.9</v>
      </c>
    </row>
    <row r="59" spans="1:14">
      <c r="A59" s="250"/>
      <c r="B59" s="246"/>
      <c r="C59" s="246"/>
      <c r="D59" s="246"/>
      <c r="E59" s="246"/>
      <c r="F59" s="246"/>
      <c r="G59" s="312" t="s">
        <v>516</v>
      </c>
      <c r="H59" s="313"/>
      <c r="I59" s="321">
        <v>1842645</v>
      </c>
      <c r="J59" s="322">
        <v>165780</v>
      </c>
      <c r="K59" s="323">
        <v>-4.0999999999999996</v>
      </c>
      <c r="L59" s="324">
        <v>107537</v>
      </c>
      <c r="M59" s="325">
        <v>14.7</v>
      </c>
      <c r="N59" s="326">
        <v>-18.8</v>
      </c>
    </row>
    <row r="60" spans="1:14">
      <c r="A60" s="250"/>
      <c r="B60" s="246"/>
      <c r="C60" s="246"/>
      <c r="D60" s="246"/>
      <c r="E60" s="246"/>
      <c r="F60" s="246"/>
      <c r="G60" s="327"/>
      <c r="H60" s="328" t="s">
        <v>512</v>
      </c>
      <c r="I60" s="335">
        <v>1727870</v>
      </c>
      <c r="J60" s="330">
        <v>155454</v>
      </c>
      <c r="K60" s="331">
        <v>4.8</v>
      </c>
      <c r="L60" s="332">
        <v>57923</v>
      </c>
      <c r="M60" s="333">
        <v>25.1</v>
      </c>
      <c r="N60" s="334">
        <v>-20.3</v>
      </c>
    </row>
    <row r="61" spans="1:14">
      <c r="A61" s="250"/>
      <c r="B61" s="246"/>
      <c r="C61" s="246"/>
      <c r="D61" s="246"/>
      <c r="E61" s="246"/>
      <c r="F61" s="246"/>
      <c r="G61" s="312" t="s">
        <v>517</v>
      </c>
      <c r="H61" s="336"/>
      <c r="I61" s="337">
        <v>1574911</v>
      </c>
      <c r="J61" s="338">
        <v>135303</v>
      </c>
      <c r="K61" s="339">
        <v>17.899999999999999</v>
      </c>
      <c r="L61" s="340">
        <v>116833</v>
      </c>
      <c r="M61" s="341">
        <v>-0.1</v>
      </c>
      <c r="N61" s="326">
        <v>18</v>
      </c>
    </row>
    <row r="62" spans="1:14">
      <c r="A62" s="250"/>
      <c r="B62" s="246"/>
      <c r="C62" s="246"/>
      <c r="D62" s="246"/>
      <c r="E62" s="246"/>
      <c r="F62" s="246"/>
      <c r="G62" s="327"/>
      <c r="H62" s="328" t="s">
        <v>512</v>
      </c>
      <c r="I62" s="329">
        <v>1374845</v>
      </c>
      <c r="J62" s="330">
        <v>118231</v>
      </c>
      <c r="K62" s="331">
        <v>23.8</v>
      </c>
      <c r="L62" s="332">
        <v>58519</v>
      </c>
      <c r="M62" s="333">
        <v>1.4</v>
      </c>
      <c r="N62" s="334">
        <v>22.4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1" t="s">
        <v>3</v>
      </c>
      <c r="D47" s="1141"/>
      <c r="E47" s="1142"/>
      <c r="F47" s="11">
        <v>28.32</v>
      </c>
      <c r="G47" s="12">
        <v>28.42</v>
      </c>
      <c r="H47" s="12">
        <v>28.69</v>
      </c>
      <c r="I47" s="12">
        <v>28.61</v>
      </c>
      <c r="J47" s="13">
        <v>16.170000000000002</v>
      </c>
    </row>
    <row r="48" spans="2:10" ht="57.75" customHeight="1">
      <c r="B48" s="14"/>
      <c r="C48" s="1143" t="s">
        <v>4</v>
      </c>
      <c r="D48" s="1143"/>
      <c r="E48" s="1144"/>
      <c r="F48" s="15">
        <v>11.81</v>
      </c>
      <c r="G48" s="16">
        <v>12.26</v>
      </c>
      <c r="H48" s="16">
        <v>15.28</v>
      </c>
      <c r="I48" s="16">
        <v>13.76</v>
      </c>
      <c r="J48" s="17">
        <v>31.34</v>
      </c>
    </row>
    <row r="49" spans="2:10" ht="57.75" customHeight="1" thickBot="1">
      <c r="B49" s="18"/>
      <c r="C49" s="1145" t="s">
        <v>5</v>
      </c>
      <c r="D49" s="1145"/>
      <c r="E49" s="1146"/>
      <c r="F49" s="19">
        <v>2.3199999999999998</v>
      </c>
      <c r="G49" s="20">
        <v>0.43</v>
      </c>
      <c r="H49" s="20">
        <v>2.96</v>
      </c>
      <c r="I49" s="20" t="s">
        <v>524</v>
      </c>
      <c r="J49" s="21">
        <v>4.6399999999999997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2018-02-27T05:37:44Z</cp:lastPrinted>
  <dcterms:created xsi:type="dcterms:W3CDTF">2018-01-24T06:31:16Z</dcterms:created>
  <dcterms:modified xsi:type="dcterms:W3CDTF">2018-03-27T01:45:52Z</dcterms:modified>
  <cp:category/>
</cp:coreProperties>
</file>