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0.0.225\共有\課フォルダ\01総務課\今村一行\財政\予算・決算\R7\11【県市町村課〆312(木)】令和６年度財政状況資料集の作成について\提出データ\"/>
    </mc:Choice>
  </mc:AlternateContent>
  <xr:revisionPtr revIDLastSave="0" documentId="13_ncr:1_{D72D3F2C-AB21-489A-8F42-0FBD1DEFFD90}" xr6:coauthVersionLast="47" xr6:coauthVersionMax="47" xr10:uidLastSave="{00000000-0000-0000-0000-000000000000}"/>
  <bookViews>
    <workbookView xWindow="-120" yWindow="-120" windowWidth="29040" windowHeight="15720" tabRatio="833"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7" i="10" l="1"/>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CO37" i="10"/>
  <c r="BE37" i="10"/>
  <c r="U37" i="10"/>
  <c r="C37" i="10"/>
  <c r="BE36" i="10"/>
  <c r="C36" i="10"/>
  <c r="BE35" i="10"/>
  <c r="C35" i="10"/>
  <c r="CO34" i="10"/>
  <c r="CO35" i="10" s="1"/>
  <c r="CO36" i="10" s="1"/>
  <c r="BW34" i="10"/>
  <c r="BW35" i="10" s="1"/>
  <c r="BW36" i="10" s="1"/>
  <c r="BW37" i="10" s="1"/>
  <c r="BW38" i="10" s="1"/>
  <c r="BW39" i="10" s="1"/>
  <c r="BE34" i="10"/>
  <c r="C34" i="10"/>
  <c r="U34" i="10" l="1"/>
  <c r="U35" i="10" s="1"/>
  <c r="U36" i="10" s="1"/>
  <c r="AM34" i="10"/>
  <c r="AM35" i="10" s="1"/>
  <c r="AM36" i="10" s="1"/>
  <c r="AM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<sst xmlns="http://schemas.openxmlformats.org/spreadsheetml/2006/main" count="1064" uniqueCount="564">
  <si>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</si>
  <si>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</si>
  <si>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</si>
  <si>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</si>
  <si>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</si>
  <si>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</si>
  <si>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</si>
  <si>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</si>
  <si>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</si>
  <si>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</si>
  <si>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</si>
  <si>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</si>
  <si>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</si>
  <si>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</si>
  <si>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</si>
  <si>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</si>
  <si>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</si>
  <si>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</si>
  <si>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</si>
  <si>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</si>
  <si>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</si>
  <si>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</si>
  <si>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</si>
  <si>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</si>
  <si>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</si>
  <si>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</si>
  <si>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</si>
  <si>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</si>
  <si>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</si>
  <si>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</si>
  <si>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</si>
  <si>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</si>
  <si>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</si>
  <si>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</si>
  <si>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</si>
  <si>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</si>
  <si>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</si>
  <si>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</si>
  <si>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</si>
  <si>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</si>
  <si>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</si>
  <si>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</si>
  <si>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</si>
  <si>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</si>
  <si>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</si>
  <si>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</si>
  <si>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</si>
  <si>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</si>
  <si>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</si>
  <si>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</si>
  <si>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</si>
  <si>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</si>
  <si>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</si>
  <si>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</si>
  <si>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</si>
  <si>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</si>
  <si>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</si>
  <si>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</si>
  <si>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</si>
  <si>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</si>
  <si>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</si>
  <si>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</si>
  <si>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</si>
  <si>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</si>
  <si>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</si>
  <si>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</si>
  <si>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</si>
  <si>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</si>
  <si>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</si>
  <si>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</si>
  <si>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</si>
  <si>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</si>
  <si>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</si>
  <si>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</si>
  <si>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</si>
  <si>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</si>
  <si>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</si>
  <si>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</si>
  <si>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</si>
  <si>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</si>
  <si>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</si>
  <si>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Ⅱ－０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</si>
  <si>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</si>
  <si>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</si>
  <si>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</si>
  <si>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</si>
  <si>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</si>
  <si>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</si>
  <si>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</si>
  <si>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</si>
  <si>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</si>
  <si>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</si>
  <si>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</si>
  <si>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</si>
  <si>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南阿蘇村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</si>
  <si>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</si>
  <si>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</si>
  <si>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</si>
  <si>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</si>
  <si>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</si>
  <si>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</si>
  <si>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</si>
  <si>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</si>
  <si>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</si>
  <si>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</si>
  <si>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</si>
  <si>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</si>
  <si>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</si>
  <si>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</si>
  <si>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</si>
  <si>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</si>
  <si>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</si>
  <si>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</si>
  <si>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</si>
  <si>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</si>
  <si>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</si>
  <si>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</si>
  <si>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</si>
  <si>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</si>
  <si>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</si>
  <si>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</si>
  <si>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</si>
  <si>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</si>
  <si>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</si>
  <si>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</si>
  <si>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</si>
  <si>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</si>
  <si>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</si>
  <si>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</si>
  <si>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</si>
  <si>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</si>
  <si>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</si>
  <si>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</si>
  <si>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</si>
  <si>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</si>
  <si>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</si>
  <si>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</si>
  <si>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</si>
  <si>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</si>
  <si>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</si>
  <si>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</si>
  <si>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</si>
  <si>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25"/>
  </si>
  <si>
    <t>うち日本人(％)</t>
    <phoneticPr fontId="5"/>
  </si>
  <si>
    <t>-1.2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</si>
  <si>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</si>
  <si>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</si>
  <si>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</si>
  <si>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</si>
  <si>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</si>
  <si>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</si>
  <si>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</si>
  <si>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</si>
  <si>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</si>
  <si>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</si>
  <si>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</si>
  <si>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</si>
  <si>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</si>
  <si>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</si>
  <si>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</si>
  <si>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</si>
  <si>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</si>
  <si>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</si>
  <si>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</si>
  <si>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</si>
  <si>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</si>
  <si>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</si>
  <si>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</si>
  <si>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</si>
  <si>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</si>
  <si>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</si>
  <si>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</si>
  <si>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</si>
  <si>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</si>
  <si>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</si>
  <si>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</si>
  <si>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</si>
  <si>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</si>
  <si>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</si>
  <si>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</si>
  <si>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</si>
  <si>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</si>
  <si>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</si>
  <si>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</si>
  <si>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</si>
  <si>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</si>
  <si>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</si>
  <si>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</si>
  <si>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</si>
  <si>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</si>
  <si>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</si>
  <si>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</si>
  <si>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</si>
  <si>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</si>
  <si>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</si>
  <si>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</si>
  <si>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</si>
  <si>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</si>
  <si>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</si>
  <si>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</si>
  <si>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</si>
  <si>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</si>
  <si>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</si>
  <si>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熊本県南阿蘇村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</si>
  <si>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</si>
  <si>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</si>
  <si>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</si>
  <si>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</si>
  <si>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</si>
  <si>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</si>
  <si>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</si>
  <si>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</si>
  <si>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</si>
  <si>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</si>
  <si>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</si>
  <si>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</si>
  <si>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</si>
  <si>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</si>
  <si>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</si>
  <si>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</si>
  <si>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</si>
  <si>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</si>
  <si>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</si>
  <si>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</si>
  <si>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</si>
  <si>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</si>
  <si>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</si>
  <si>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</si>
  <si>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</si>
  <si>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</si>
  <si>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</si>
  <si>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</si>
  <si>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</si>
  <si>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</si>
  <si>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</si>
  <si>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</si>
  <si>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</si>
  <si>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</si>
  <si>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</si>
  <si>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</si>
  <si>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</si>
  <si>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</si>
  <si>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</si>
  <si>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</si>
  <si>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</si>
  <si>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</si>
  <si>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</si>
  <si>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</si>
  <si>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</si>
  <si>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</si>
  <si>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</si>
  <si>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</si>
  <si>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</si>
  <si>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</si>
  <si>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</si>
  <si>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</si>
  <si>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</si>
  <si>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</si>
  <si>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</si>
  <si>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</si>
  <si>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</si>
  <si>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</si>
  <si>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</si>
  <si>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</si>
  <si>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</si>
  <si>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</si>
  <si>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</si>
  <si>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</si>
  <si>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</si>
  <si>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</si>
  <si>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</si>
  <si>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</si>
  <si>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</si>
  <si>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</si>
  <si>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</si>
  <si>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</si>
  <si>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</si>
  <si>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</si>
  <si>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</si>
  <si>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</si>
  <si>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</si>
  <si>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</si>
  <si>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</si>
  <si>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</si>
  <si>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</si>
  <si>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</si>
  <si>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</si>
  <si>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</si>
  <si>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</si>
  <si>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</si>
  <si>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</si>
  <si>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</si>
  <si>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</si>
  <si>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</si>
  <si>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</si>
  <si>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</si>
  <si>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</si>
  <si>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</si>
  <si>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</si>
  <si>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</si>
  <si>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</si>
  <si>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</si>
  <si>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</si>
  <si>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</si>
  <si>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</si>
  <si>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</si>
  <si>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</si>
  <si>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</si>
  <si>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</si>
  <si>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</si>
  <si>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</si>
  <si>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</si>
  <si>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</si>
  <si>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</si>
  <si>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</si>
  <si>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</si>
  <si>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</si>
  <si>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</si>
  <si>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</si>
  <si>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簡易水道</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</si>
  <si>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</si>
  <si>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</si>
  <si>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</si>
  <si>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</si>
  <si>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</si>
  <si>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</si>
  <si>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</si>
  <si>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</si>
  <si>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</si>
  <si>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</si>
  <si>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</si>
  <si>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</si>
  <si>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</si>
  <si>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</si>
  <si>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</si>
  <si>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</si>
  <si>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</si>
  <si>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</si>
  <si>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</si>
  <si>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</si>
  <si>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</si>
  <si>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</si>
  <si>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</si>
  <si>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</si>
  <si>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</si>
  <si>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</si>
  <si>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</si>
  <si>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</si>
  <si>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</si>
  <si>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</si>
  <si>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</si>
  <si>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</si>
  <si>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</si>
  <si>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</si>
  <si>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熊本県南阿蘇村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</si>
  <si>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</si>
  <si>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</si>
  <si>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</si>
  <si>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</si>
  <si>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</si>
  <si>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</si>
  <si>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</si>
  <si>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</si>
  <si>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</si>
  <si>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</si>
  <si>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</si>
  <si>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</si>
  <si>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</si>
  <si>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</si>
  <si>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</si>
  <si>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</si>
  <si>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</si>
  <si>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</si>
  <si>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</si>
  <si>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</si>
  <si>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</si>
  <si>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</si>
  <si>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</si>
  <si>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</si>
  <si>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</si>
  <si>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</si>
  <si>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</si>
  <si>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</si>
  <si>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</si>
  <si>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</si>
  <si>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</si>
  <si>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</si>
  <si>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</si>
  <si>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南阿蘇村国民健康保険特別会計</t>
    <phoneticPr fontId="5"/>
  </si>
  <si>
    <t>南阿蘇村介護保険特別会計</t>
    <phoneticPr fontId="5"/>
  </si>
  <si>
    <t>南阿蘇村後期高齢者医療特別会計</t>
    <phoneticPr fontId="5"/>
  </si>
  <si>
    <t>南阿蘇村上水道事業会計</t>
    <phoneticPr fontId="5"/>
  </si>
  <si>
    <t>法適用企業</t>
    <phoneticPr fontId="5"/>
  </si>
  <si>
    <t>南阿蘇村簡易水道事業会計</t>
    <phoneticPr fontId="5"/>
  </si>
  <si>
    <t>南阿蘇村下水道事業会計（農業集落排水事業）</t>
    <phoneticPr fontId="5"/>
  </si>
  <si>
    <t>南阿蘇村下水道事業会計（生活排水処理事業）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</si>
  <si>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</si>
  <si>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</si>
  <si>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</si>
  <si>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</si>
  <si>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</si>
  <si>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</si>
  <si>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</si>
  <si>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</si>
  <si>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</si>
  <si>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</si>
  <si>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</si>
  <si>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</si>
  <si>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</si>
  <si>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</si>
  <si>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</si>
  <si>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</si>
  <si>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</si>
  <si>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</si>
  <si>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</si>
  <si>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</si>
  <si>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</si>
  <si>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</si>
  <si>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</si>
  <si>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</si>
  <si>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</si>
  <si>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</si>
  <si>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</si>
  <si>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</si>
  <si>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</si>
  <si>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</si>
  <si>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</si>
  <si>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</si>
  <si>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</si>
  <si>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</si>
  <si>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</si>
  <si>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</si>
  <si>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</si>
  <si>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</si>
  <si>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</si>
  <si>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</si>
  <si>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</si>
  <si>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</si>
  <si>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</si>
  <si>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</si>
  <si>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</si>
  <si>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</si>
  <si>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</si>
  <si>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</si>
  <si>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</si>
  <si>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</si>
  <si>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</si>
  <si>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</si>
  <si>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</si>
  <si>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</si>
  <si>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</si>
  <si>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</si>
  <si>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</si>
  <si>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</si>
  <si>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</si>
  <si>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</si>
  <si>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</si>
  <si>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</si>
  <si>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</si>
  <si>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</si>
  <si>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</si>
  <si>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</si>
  <si>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</si>
  <si>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</si>
  <si>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</si>
  <si>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</si>
  <si>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</si>
  <si>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</si>
  <si>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</si>
  <si>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</si>
  <si>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</si>
  <si>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</si>
  <si>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</si>
  <si>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</si>
  <si>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</si>
  <si>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</si>
  <si>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</si>
  <si>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</si>
  <si>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</si>
  <si>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</si>
  <si>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</si>
  <si>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</si>
  <si>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</si>
  <si>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</si>
  <si>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</si>
  <si>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</si>
  <si>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</si>
  <si>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</si>
  <si>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</si>
  <si>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</si>
  <si>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</si>
  <si>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</si>
  <si>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</si>
  <si>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</si>
  <si>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</si>
  <si>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</si>
  <si>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</si>
  <si>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</si>
  <si>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</si>
  <si>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</si>
  <si>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</si>
  <si>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</si>
  <si>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</si>
  <si>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</si>
  <si>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</si>
  <si>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</si>
  <si>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</si>
  <si>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</si>
  <si>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</si>
  <si>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</si>
  <si>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</si>
  <si>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</si>
  <si>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</si>
  <si>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</si>
  <si>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</si>
  <si>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</si>
  <si>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</si>
  <si>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</si>
  <si>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</si>
  <si>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</si>
  <si>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</si>
  <si>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</si>
  <si>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</si>
  <si>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</si>
  <si>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</si>
  <si>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</si>
  <si>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</si>
  <si>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</si>
  <si>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</si>
  <si>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</si>
  <si>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</si>
  <si>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12.74</t>
  </si>
  <si>
    <t>▲ 1.91</t>
  </si>
  <si>
    <t>▲ 11.29</t>
  </si>
  <si>
    <t>▲ 2.82</t>
  </si>
  <si>
    <t>一般会計</t>
  </si>
  <si>
    <t>南阿蘇村上水道事業会計</t>
  </si>
  <si>
    <t>南阿蘇村簡易水道事業会計</t>
  </si>
  <si>
    <t>南阿蘇村介護保険特別会計</t>
  </si>
  <si>
    <t>南阿蘇村下水道事業会計（農業集落排水事業）</t>
  </si>
  <si>
    <t>南阿蘇村国民健康保険特別会計</t>
  </si>
  <si>
    <t>南阿蘇村後期高齢者医療特別会計</t>
  </si>
  <si>
    <t>南阿蘇村下水道事業会計（生活排水処理事業）</t>
  </si>
  <si>
    <t>その他会計（赤字）</t>
  </si>
  <si>
    <t>その他会計（黒字）</t>
  </si>
  <si>
    <t>R02</t>
    <phoneticPr fontId="5"/>
  </si>
  <si>
    <t>R03</t>
    <phoneticPr fontId="5"/>
  </si>
  <si>
    <t>R04</t>
    <phoneticPr fontId="5"/>
  </si>
  <si>
    <t>R05</t>
    <phoneticPr fontId="5"/>
  </si>
  <si>
    <t>R06</t>
    <phoneticPr fontId="5"/>
  </si>
  <si>
    <t>阿蘇広域行政事務組合(一般会計)</t>
  </si>
  <si>
    <t>阿蘇広域行政事務組合（養護老人ホーム湯の里荘特別会計）</t>
  </si>
  <si>
    <t>阿蘇広域行政事務組合
（特別養護老人ホーム阿蘇みやま荘特別会計）</t>
  </si>
  <si>
    <t>熊本県市町村総合事務組合</t>
  </si>
  <si>
    <t>熊本県後期高齢者医療広域連合（一般会計）</t>
  </si>
  <si>
    <t>熊本県後期高齢者医療広域連合（後期高齢者医療特別会計）</t>
  </si>
  <si>
    <t>（株）あそ望の郷みなみあそ</t>
  </si>
  <si>
    <t>南阿蘇鉄道（株）</t>
  </si>
  <si>
    <t>（一社）南阿蘇村農業みらい公社</t>
  </si>
  <si>
    <t>合併振興基金</t>
    <phoneticPr fontId="5"/>
  </si>
  <si>
    <t>公共施設等整備基金</t>
    <phoneticPr fontId="5"/>
  </si>
  <si>
    <t>災害復興基金</t>
    <phoneticPr fontId="5"/>
  </si>
  <si>
    <t>地域福祉基金</t>
    <phoneticPr fontId="5"/>
  </si>
  <si>
    <t>合併特例措置逓減対策準備基金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</si>
</sst>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177" fontId="34" fillId="0" borderId="112" xfId="14" applyNumberFormat="1" applyFont="1" applyBorder="1" applyAlignment="1" applyProtection="1">
      <alignment horizontal="right" vertical="center" shrinkToFit="1"/>
      <protection locked="0"/>
    </xf>
    <xf numFmtId="177" fontId="34" fillId="0" borderId="120" xfId="14" applyNumberFormat="1" applyFont="1" applyBorder="1" applyAlignment="1" applyProtection="1">
      <alignment horizontal="righ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200194</c:v>
                </c:pt>
                <c:pt idx="1">
                  <c:v>196914</c:v>
                </c:pt>
                <c:pt idx="2">
                  <c:v>204757</c:v>
                </c:pt>
                <c:pt idx="3">
                  <c:v>194971</c:v>
                </c:pt>
                <c:pt idx="4">
                  <c:v>224172</c:v>
                </c:pt>
              </c:numCache>
            </c:numRef>
          </c:val>
          <c:smooth val="0"/>
          <c:extLst>
            <c:ext xmlns:c16="http://schemas.microsoft.com/office/drawing/2014/chart" uri="{C3380CC4-5D6E-409C-BE32-E72D297353CC}">
              <c16:uniqueId val="{00000000-6C1A-4584-AE6A-C2B48030DD0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440795</c:v>
                </c:pt>
                <c:pt idx="1">
                  <c:v>222417</c:v>
                </c:pt>
                <c:pt idx="2">
                  <c:v>210780</c:v>
                </c:pt>
                <c:pt idx="3">
                  <c:v>156128</c:v>
                </c:pt>
                <c:pt idx="4">
                  <c:v>149359</c:v>
                </c:pt>
              </c:numCache>
            </c:numRef>
          </c:val>
          <c:smooth val="0"/>
          <c:extLst>
            <c:ext xmlns:c16="http://schemas.microsoft.com/office/drawing/2014/chart" uri="{C3380CC4-5D6E-409C-BE32-E72D297353CC}">
              <c16:uniqueId val="{00000001-6C1A-4584-AE6A-C2B48030DD01}"/>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5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9.0500000000000007</c:v>
                </c:pt>
                <c:pt idx="1">
                  <c:v>11.38</c:v>
                </c:pt>
                <c:pt idx="2">
                  <c:v>13.64</c:v>
                </c:pt>
                <c:pt idx="3">
                  <c:v>8.58</c:v>
                </c:pt>
                <c:pt idx="4">
                  <c:v>9.7799999999999994</c:v>
                </c:pt>
              </c:numCache>
            </c:numRef>
          </c:val>
          <c:extLst>
            <c:ext xmlns:c16="http://schemas.microsoft.com/office/drawing/2014/chart" uri="{C3380CC4-5D6E-409C-BE32-E72D297353CC}">
              <c16:uniqueId val="{00000000-4B5B-4C52-AF2C-1597FE96A24C}"/>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25.41</c:v>
                </c:pt>
                <c:pt idx="1">
                  <c:v>22.54</c:v>
                </c:pt>
                <c:pt idx="2">
                  <c:v>22.58</c:v>
                </c:pt>
                <c:pt idx="3">
                  <c:v>21.99</c:v>
                </c:pt>
                <c:pt idx="4">
                  <c:v>21.61</c:v>
                </c:pt>
              </c:numCache>
            </c:numRef>
          </c:val>
          <c:extLst>
            <c:ext xmlns:c16="http://schemas.microsoft.com/office/drawing/2014/chart" uri="{C3380CC4-5D6E-409C-BE32-E72D297353CC}">
              <c16:uniqueId val="{00000001-4B5B-4C52-AF2C-1597FE96A24C}"/>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-12.74</c:v>
                </c:pt>
                <c:pt idx="1">
                  <c:v>1.35</c:v>
                </c:pt>
                <c:pt idx="2">
                  <c:v>-1.91</c:v>
                </c:pt>
                <c:pt idx="3">
                  <c:v>-11.29</c:v>
                </c:pt>
                <c:pt idx="4">
                  <c:v>-2.82</c:v>
                </c:pt>
              </c:numCache>
            </c:numRef>
          </c:val>
          <c:smooth val="0"/>
          <c:extLst>
            <c:ext xmlns:c16="http://schemas.microsoft.com/office/drawing/2014/chart" uri="{C3380CC4-5D6E-409C-BE32-E72D297353CC}">
              <c16:uniqueId val="{00000002-4B5B-4C52-AF2C-1597FE96A24C}"/>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0.44</c:v>
                </c:pt>
                <c:pt idx="2">
                  <c:v>#N/A</c:v>
                </c:pt>
                <c:pt idx="3">
                  <c:v>0.87</c:v>
                </c:pt>
                <c:pt idx="4">
                  <c:v>#N/A</c:v>
                </c:pt>
                <c:pt idx="5">
                  <c:v>1.79</c:v>
                </c:pt>
                <c:pt idx="6">
                  <c:v>#N/A</c:v>
                </c:pt>
                <c:pt idx="7">
                  <c:v>0.15</c:v>
                </c:pt>
                <c:pt idx="8">
                  <c:v>0</c:v>
                </c:pt>
                <c:pt idx="9">
                  <c:v>0</c:v>
                </c:pt>
              </c:numCache>
            </c:numRef>
          </c:val>
          <c:extLst>
            <c:ext xmlns:c16="http://schemas.microsoft.com/office/drawing/2014/chart" uri="{C3380CC4-5D6E-409C-BE32-E72D297353CC}">
              <c16:uniqueId val="{00000000-7F5F-40A8-8216-7EDB286A86FA}"/>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F5F-40A8-8216-7EDB286A86FA}"/>
            </c:ext>
          </c:extLst>
        </c:ser>
        <c:ser>
          <c:idx val="2"/>
          <c:order val="2"/>
          <c:tx>
            <c:strRef>
              <c:f>データシート!$A$29</c:f>
              <c:strCache>
                <c:ptCount val="1"/>
                <c:pt idx="0">
                  <c:v>南阿蘇村下水道事業会計（生活排水処理事業）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#N/A</c:v>
                </c:pt>
                <c:pt idx="9">
                  <c:v>0.03</c:v>
                </c:pt>
              </c:numCache>
            </c:numRef>
          </c:val>
          <c:extLst>
            <c:ext xmlns:c16="http://schemas.microsoft.com/office/drawing/2014/chart" uri="{C3380CC4-5D6E-409C-BE32-E72D297353CC}">
              <c16:uniqueId val="{00000002-7F5F-40A8-8216-7EDB286A86FA}"/>
            </c:ext>
          </c:extLst>
        </c:ser>
        <c:ser>
          <c:idx val="3"/>
          <c:order val="3"/>
          <c:tx>
            <c:strRef>
              <c:f>データシート!$A$30</c:f>
              <c:strCache>
                <c:ptCount val="1"/>
                <c:pt idx="0">
                  <c:v>南阿蘇村後期高齢者医療特別会計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0.2</c:v>
                </c:pt>
                <c:pt idx="2">
                  <c:v>#N/A</c:v>
                </c:pt>
                <c:pt idx="3">
                  <c:v>0.2</c:v>
                </c:pt>
                <c:pt idx="4">
                  <c:v>#N/A</c:v>
                </c:pt>
                <c:pt idx="5">
                  <c:v>0.2</c:v>
                </c:pt>
                <c:pt idx="6">
                  <c:v>#N/A</c:v>
                </c:pt>
                <c:pt idx="7">
                  <c:v>0.26</c:v>
                </c:pt>
                <c:pt idx="8">
                  <c:v>#N/A</c:v>
                </c:pt>
                <c:pt idx="9">
                  <c:v>0.16</c:v>
                </c:pt>
              </c:numCache>
            </c:numRef>
          </c:val>
          <c:extLst>
            <c:ext xmlns:c16="http://schemas.microsoft.com/office/drawing/2014/chart" uri="{C3380CC4-5D6E-409C-BE32-E72D297353CC}">
              <c16:uniqueId val="{00000003-7F5F-40A8-8216-7EDB286A86FA}"/>
            </c:ext>
          </c:extLst>
        </c:ser>
        <c:ser>
          <c:idx val="4"/>
          <c:order val="4"/>
          <c:tx>
            <c:strRef>
              <c:f>データシート!$A$31</c:f>
              <c:strCache>
                <c:ptCount val="1"/>
                <c:pt idx="0">
                  <c:v>南阿蘇村国民健康保険特別会計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1.64</c:v>
                </c:pt>
                <c:pt idx="2">
                  <c:v>#N/A</c:v>
                </c:pt>
                <c:pt idx="3">
                  <c:v>0.82</c:v>
                </c:pt>
                <c:pt idx="4">
                  <c:v>#N/A</c:v>
                </c:pt>
                <c:pt idx="5">
                  <c:v>0.37</c:v>
                </c:pt>
                <c:pt idx="6">
                  <c:v>#N/A</c:v>
                </c:pt>
                <c:pt idx="7">
                  <c:v>0.05</c:v>
                </c:pt>
                <c:pt idx="8">
                  <c:v>#N/A</c:v>
                </c:pt>
                <c:pt idx="9">
                  <c:v>0.17</c:v>
                </c:pt>
              </c:numCache>
            </c:numRef>
          </c:val>
          <c:extLst>
            <c:ext xmlns:c16="http://schemas.microsoft.com/office/drawing/2014/chart" uri="{C3380CC4-5D6E-409C-BE32-E72D297353CC}">
              <c16:uniqueId val="{00000004-7F5F-40A8-8216-7EDB286A86FA}"/>
            </c:ext>
          </c:extLst>
        </c:ser>
        <c:ser>
          <c:idx val="5"/>
          <c:order val="5"/>
          <c:tx>
            <c:strRef>
              <c:f>データシート!$A$32</c:f>
              <c:strCache>
                <c:ptCount val="1"/>
                <c:pt idx="0">
                  <c:v>南阿蘇村下水道事業会計（農業集落排水事業）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0.45</c:v>
                </c:pt>
              </c:numCache>
            </c:numRef>
          </c:val>
          <c:extLst>
            <c:ext xmlns:c16="http://schemas.microsoft.com/office/drawing/2014/chart" uri="{C3380CC4-5D6E-409C-BE32-E72D297353CC}">
              <c16:uniqueId val="{00000005-7F5F-40A8-8216-7EDB286A86FA}"/>
            </c:ext>
          </c:extLst>
        </c:ser>
        <c:ser>
          <c:idx val="6"/>
          <c:order val="6"/>
          <c:tx>
            <c:strRef>
              <c:f>データシート!$A$33</c:f>
              <c:strCache>
                <c:ptCount val="1"/>
                <c:pt idx="0">
                  <c:v>南阿蘇村介護保険特別会計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1.34</c:v>
                </c:pt>
                <c:pt idx="2">
                  <c:v>#N/A</c:v>
                </c:pt>
                <c:pt idx="3">
                  <c:v>1.75</c:v>
                </c:pt>
                <c:pt idx="4">
                  <c:v>#N/A</c:v>
                </c:pt>
                <c:pt idx="5">
                  <c:v>1.59</c:v>
                </c:pt>
                <c:pt idx="6">
                  <c:v>#N/A</c:v>
                </c:pt>
                <c:pt idx="7">
                  <c:v>0.66</c:v>
                </c:pt>
                <c:pt idx="8">
                  <c:v>#N/A</c:v>
                </c:pt>
                <c:pt idx="9">
                  <c:v>0.73</c:v>
                </c:pt>
              </c:numCache>
            </c:numRef>
          </c:val>
          <c:extLst>
            <c:ext xmlns:c16="http://schemas.microsoft.com/office/drawing/2014/chart" uri="{C3380CC4-5D6E-409C-BE32-E72D297353CC}">
              <c16:uniqueId val="{00000006-7F5F-40A8-8216-7EDB286A86FA}"/>
            </c:ext>
          </c:extLst>
        </c:ser>
        <c:ser>
          <c:idx val="7"/>
          <c:order val="7"/>
          <c:tx>
            <c:strRef>
              <c:f>データシート!$A$34</c:f>
              <c:strCache>
                <c:ptCount val="1"/>
                <c:pt idx="0">
                  <c:v>南阿蘇村簡易水道事業会計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0</c:v>
                </c:pt>
                <c:pt idx="7">
                  <c:v>0</c:v>
                </c:pt>
                <c:pt idx="8">
                  <c:v>#N/A</c:v>
                </c:pt>
                <c:pt idx="9">
                  <c:v>2.17</c:v>
                </c:pt>
              </c:numCache>
            </c:numRef>
          </c:val>
          <c:extLst>
            <c:ext xmlns:c16="http://schemas.microsoft.com/office/drawing/2014/chart" uri="{C3380CC4-5D6E-409C-BE32-E72D297353CC}">
              <c16:uniqueId val="{00000007-7F5F-40A8-8216-7EDB286A86FA}"/>
            </c:ext>
          </c:extLst>
        </c:ser>
        <c:ser>
          <c:idx val="8"/>
          <c:order val="8"/>
          <c:tx>
            <c:strRef>
              <c:f>データシート!$A$35</c:f>
              <c:strCache>
                <c:ptCount val="1"/>
                <c:pt idx="0">
                  <c:v>南阿蘇村上水道事業会計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2.96</c:v>
                </c:pt>
                <c:pt idx="2">
                  <c:v>#N/A</c:v>
                </c:pt>
                <c:pt idx="3">
                  <c:v>2.35</c:v>
                </c:pt>
                <c:pt idx="4">
                  <c:v>#N/A</c:v>
                </c:pt>
                <c:pt idx="5">
                  <c:v>2.46</c:v>
                </c:pt>
                <c:pt idx="6">
                  <c:v>#N/A</c:v>
                </c:pt>
                <c:pt idx="7">
                  <c:v>2.48</c:v>
                </c:pt>
                <c:pt idx="8">
                  <c:v>#N/A</c:v>
                </c:pt>
                <c:pt idx="9">
                  <c:v>2.52</c:v>
                </c:pt>
              </c:numCache>
            </c:numRef>
          </c:val>
          <c:extLst>
            <c:ext xmlns:c16="http://schemas.microsoft.com/office/drawing/2014/chart" uri="{C3380CC4-5D6E-409C-BE32-E72D297353CC}">
              <c16:uniqueId val="{00000008-7F5F-40A8-8216-7EDB286A86FA}"/>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9.0500000000000007</c:v>
                </c:pt>
                <c:pt idx="2">
                  <c:v>#N/A</c:v>
                </c:pt>
                <c:pt idx="3">
                  <c:v>11.37</c:v>
                </c:pt>
                <c:pt idx="4">
                  <c:v>#N/A</c:v>
                </c:pt>
                <c:pt idx="5">
                  <c:v>13.63</c:v>
                </c:pt>
                <c:pt idx="6">
                  <c:v>#N/A</c:v>
                </c:pt>
                <c:pt idx="7">
                  <c:v>8.57</c:v>
                </c:pt>
                <c:pt idx="8">
                  <c:v>#N/A</c:v>
                </c:pt>
                <c:pt idx="9">
                  <c:v>9.77</c:v>
                </c:pt>
              </c:numCache>
            </c:numRef>
          </c:val>
          <c:extLst>
            <c:ext xmlns:c16="http://schemas.microsoft.com/office/drawing/2014/chart" uri="{C3380CC4-5D6E-409C-BE32-E72D297353CC}">
              <c16:uniqueId val="{00000009-7F5F-40A8-8216-7EDB286A86FA}"/>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2064</c:v>
                </c:pt>
                <c:pt idx="5">
                  <c:v>2643</c:v>
                </c:pt>
                <c:pt idx="8">
                  <c:v>2897</c:v>
                </c:pt>
                <c:pt idx="11">
                  <c:v>3035</c:v>
                </c:pt>
                <c:pt idx="14">
                  <c:v>2010</c:v>
                </c:pt>
              </c:numCache>
            </c:numRef>
          </c:val>
          <c:extLst>
            <c:ext xmlns:c16="http://schemas.microsoft.com/office/drawing/2014/chart" uri="{C3380CC4-5D6E-409C-BE32-E72D297353CC}">
              <c16:uniqueId val="{00000000-FA7F-4123-98FD-47E6DF0A239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A7F-4123-98FD-47E6DF0A239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FA7F-4123-98FD-47E6DF0A239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96</c:v>
                </c:pt>
                <c:pt idx="3">
                  <c:v>57</c:v>
                </c:pt>
                <c:pt idx="6">
                  <c:v>42</c:v>
                </c:pt>
                <c:pt idx="9">
                  <c:v>40</c:v>
                </c:pt>
                <c:pt idx="12">
                  <c:v>46</c:v>
                </c:pt>
              </c:numCache>
            </c:numRef>
          </c:val>
          <c:extLst>
            <c:ext xmlns:c16="http://schemas.microsoft.com/office/drawing/2014/chart" uri="{C3380CC4-5D6E-409C-BE32-E72D297353CC}">
              <c16:uniqueId val="{00000003-FA7F-4123-98FD-47E6DF0A239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83</c:v>
                </c:pt>
                <c:pt idx="3">
                  <c:v>60</c:v>
                </c:pt>
                <c:pt idx="6">
                  <c:v>80</c:v>
                </c:pt>
                <c:pt idx="9">
                  <c:v>105</c:v>
                </c:pt>
                <c:pt idx="12">
                  <c:v>139</c:v>
                </c:pt>
              </c:numCache>
            </c:numRef>
          </c:val>
          <c:extLst>
            <c:ext xmlns:c16="http://schemas.microsoft.com/office/drawing/2014/chart" uri="{C3380CC4-5D6E-409C-BE32-E72D297353CC}">
              <c16:uniqueId val="{00000004-FA7F-4123-98FD-47E6DF0A239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A7F-4123-98FD-47E6DF0A239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A7F-4123-98FD-47E6DF0A239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2339</c:v>
                </c:pt>
                <c:pt idx="3">
                  <c:v>2996</c:v>
                </c:pt>
                <c:pt idx="6">
                  <c:v>3353</c:v>
                </c:pt>
                <c:pt idx="9">
                  <c:v>3524</c:v>
                </c:pt>
                <c:pt idx="12">
                  <c:v>2489</c:v>
                </c:pt>
              </c:numCache>
            </c:numRef>
          </c:val>
          <c:extLst>
            <c:ext xmlns:c16="http://schemas.microsoft.com/office/drawing/2014/chart" uri="{C3380CC4-5D6E-409C-BE32-E72D297353CC}">
              <c16:uniqueId val="{00000007-FA7F-4123-98FD-47E6DF0A239D}"/>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454</c:v>
                </c:pt>
                <c:pt idx="2">
                  <c:v>#N/A</c:v>
                </c:pt>
                <c:pt idx="3">
                  <c:v>#N/A</c:v>
                </c:pt>
                <c:pt idx="4">
                  <c:v>470</c:v>
                </c:pt>
                <c:pt idx="5">
                  <c:v>#N/A</c:v>
                </c:pt>
                <c:pt idx="6">
                  <c:v>#N/A</c:v>
                </c:pt>
                <c:pt idx="7">
                  <c:v>578</c:v>
                </c:pt>
                <c:pt idx="8">
                  <c:v>#N/A</c:v>
                </c:pt>
                <c:pt idx="9">
                  <c:v>#N/A</c:v>
                </c:pt>
                <c:pt idx="10">
                  <c:v>634</c:v>
                </c:pt>
                <c:pt idx="11">
                  <c:v>#N/A</c:v>
                </c:pt>
                <c:pt idx="12">
                  <c:v>#N/A</c:v>
                </c:pt>
                <c:pt idx="13">
                  <c:v>664</c:v>
                </c:pt>
                <c:pt idx="14">
                  <c:v>#N/A</c:v>
                </c:pt>
              </c:numCache>
            </c:numRef>
          </c:val>
          <c:smooth val="0"/>
          <c:extLst>
            <c:ext xmlns:c16="http://schemas.microsoft.com/office/drawing/2014/chart" uri="{C3380CC4-5D6E-409C-BE32-E72D297353CC}">
              <c16:uniqueId val="{00000008-FA7F-4123-98FD-47E6DF0A239D}"/>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17569</c:v>
                </c:pt>
                <c:pt idx="5">
                  <c:v>17644</c:v>
                </c:pt>
                <c:pt idx="8">
                  <c:v>17206</c:v>
                </c:pt>
                <c:pt idx="11">
                  <c:v>16475</c:v>
                </c:pt>
                <c:pt idx="14">
                  <c:v>15361</c:v>
                </c:pt>
              </c:numCache>
            </c:numRef>
          </c:val>
          <c:extLst>
            <c:ext xmlns:c16="http://schemas.microsoft.com/office/drawing/2014/chart" uri="{C3380CC4-5D6E-409C-BE32-E72D297353CC}">
              <c16:uniqueId val="{00000000-1DAA-4F79-A042-B15C6A2E6BD2}"/>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1233</c:v>
                </c:pt>
                <c:pt idx="5">
                  <c:v>1507</c:v>
                </c:pt>
                <c:pt idx="8">
                  <c:v>1446</c:v>
                </c:pt>
                <c:pt idx="11">
                  <c:v>369</c:v>
                </c:pt>
                <c:pt idx="14">
                  <c:v>322</c:v>
                </c:pt>
              </c:numCache>
            </c:numRef>
          </c:val>
          <c:extLst>
            <c:ext xmlns:c16="http://schemas.microsoft.com/office/drawing/2014/chart" uri="{C3380CC4-5D6E-409C-BE32-E72D297353CC}">
              <c16:uniqueId val="{00000001-1DAA-4F79-A042-B15C6A2E6BD2}"/>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3620</c:v>
                </c:pt>
                <c:pt idx="5">
                  <c:v>3461</c:v>
                </c:pt>
                <c:pt idx="8">
                  <c:v>3476</c:v>
                </c:pt>
                <c:pt idx="11">
                  <c:v>4035</c:v>
                </c:pt>
                <c:pt idx="14">
                  <c:v>3930</c:v>
                </c:pt>
              </c:numCache>
            </c:numRef>
          </c:val>
          <c:extLst>
            <c:ext xmlns:c16="http://schemas.microsoft.com/office/drawing/2014/chart" uri="{C3380CC4-5D6E-409C-BE32-E72D297353CC}">
              <c16:uniqueId val="{00000002-1DAA-4F79-A042-B15C6A2E6BD2}"/>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DAA-4F79-A042-B15C6A2E6BD2}"/>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DAA-4F79-A042-B15C6A2E6BD2}"/>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DAA-4F79-A042-B15C6A2E6BD2}"/>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393</c:v>
                </c:pt>
                <c:pt idx="3">
                  <c:v>164</c:v>
                </c:pt>
                <c:pt idx="6">
                  <c:v>272</c:v>
                </c:pt>
                <c:pt idx="9">
                  <c:v>356</c:v>
                </c:pt>
                <c:pt idx="12">
                  <c:v>417</c:v>
                </c:pt>
              </c:numCache>
            </c:numRef>
          </c:val>
          <c:extLst>
            <c:ext xmlns:c16="http://schemas.microsoft.com/office/drawing/2014/chart" uri="{C3380CC4-5D6E-409C-BE32-E72D297353CC}">
              <c16:uniqueId val="{00000006-1DAA-4F79-A042-B15C6A2E6BD2}"/>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374</c:v>
                </c:pt>
                <c:pt idx="3">
                  <c:v>418</c:v>
                </c:pt>
                <c:pt idx="6">
                  <c:v>456</c:v>
                </c:pt>
                <c:pt idx="9">
                  <c:v>385</c:v>
                </c:pt>
                <c:pt idx="12">
                  <c:v>324</c:v>
                </c:pt>
              </c:numCache>
            </c:numRef>
          </c:val>
          <c:extLst>
            <c:ext xmlns:c16="http://schemas.microsoft.com/office/drawing/2014/chart" uri="{C3380CC4-5D6E-409C-BE32-E72D297353CC}">
              <c16:uniqueId val="{00000007-1DAA-4F79-A042-B15C6A2E6BD2}"/>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1020</c:v>
                </c:pt>
                <c:pt idx="3">
                  <c:v>1034</c:v>
                </c:pt>
                <c:pt idx="6">
                  <c:v>1069</c:v>
                </c:pt>
                <c:pt idx="9">
                  <c:v>1124</c:v>
                </c:pt>
                <c:pt idx="12">
                  <c:v>1311</c:v>
                </c:pt>
              </c:numCache>
            </c:numRef>
          </c:val>
          <c:extLst>
            <c:ext xmlns:c16="http://schemas.microsoft.com/office/drawing/2014/chart" uri="{C3380CC4-5D6E-409C-BE32-E72D297353CC}">
              <c16:uniqueId val="{00000008-1DAA-4F79-A042-B15C6A2E6BD2}"/>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1DAA-4F79-A042-B15C6A2E6BD2}"/>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22756</c:v>
                </c:pt>
                <c:pt idx="3">
                  <c:v>22850</c:v>
                </c:pt>
                <c:pt idx="6">
                  <c:v>22089</c:v>
                </c:pt>
                <c:pt idx="9">
                  <c:v>19999</c:v>
                </c:pt>
                <c:pt idx="12">
                  <c:v>18628</c:v>
                </c:pt>
              </c:numCache>
            </c:numRef>
          </c:val>
          <c:extLst>
            <c:ext xmlns:c16="http://schemas.microsoft.com/office/drawing/2014/chart" uri="{C3380CC4-5D6E-409C-BE32-E72D297353CC}">
              <c16:uniqueId val="{0000000A-1DAA-4F79-A042-B15C6A2E6BD2}"/>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2122</c:v>
                </c:pt>
                <c:pt idx="2">
                  <c:v>#N/A</c:v>
                </c:pt>
                <c:pt idx="3">
                  <c:v>#N/A</c:v>
                </c:pt>
                <c:pt idx="4">
                  <c:v>1855</c:v>
                </c:pt>
                <c:pt idx="5">
                  <c:v>#N/A</c:v>
                </c:pt>
                <c:pt idx="6">
                  <c:v>#N/A</c:v>
                </c:pt>
                <c:pt idx="7">
                  <c:v>1758</c:v>
                </c:pt>
                <c:pt idx="8">
                  <c:v>#N/A</c:v>
                </c:pt>
                <c:pt idx="9">
                  <c:v>#N/A</c:v>
                </c:pt>
                <c:pt idx="10">
                  <c:v>986</c:v>
                </c:pt>
                <c:pt idx="11">
                  <c:v>#N/A</c:v>
                </c:pt>
                <c:pt idx="12">
                  <c:v>#N/A</c:v>
                </c:pt>
                <c:pt idx="13">
                  <c:v>1068</c:v>
                </c:pt>
                <c:pt idx="14">
                  <c:v>#N/A</c:v>
                </c:pt>
              </c:numCache>
            </c:numRef>
          </c:val>
          <c:smooth val="0"/>
          <c:extLst>
            <c:ext xmlns:c16="http://schemas.microsoft.com/office/drawing/2014/chart" uri="{C3380CC4-5D6E-409C-BE32-E72D297353CC}">
              <c16:uniqueId val="{0000000B-1DAA-4F79-A042-B15C6A2E6BD2}"/>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1396</c:v>
                </c:pt>
                <c:pt idx="1">
                  <c:v>1399</c:v>
                </c:pt>
                <c:pt idx="2">
                  <c:v>1401</c:v>
                </c:pt>
              </c:numCache>
            </c:numRef>
          </c:val>
          <c:extLst>
            <c:ext xmlns:c16="http://schemas.microsoft.com/office/drawing/2014/chart" uri="{C3380CC4-5D6E-409C-BE32-E72D297353CC}">
              <c16:uniqueId val="{00000000-2EA2-4E59-A492-A2EB1B3E7FE5}"/>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281</c:v>
                </c:pt>
                <c:pt idx="1">
                  <c:v>272</c:v>
                </c:pt>
                <c:pt idx="2">
                  <c:v>290</c:v>
                </c:pt>
              </c:numCache>
            </c:numRef>
          </c:val>
          <c:extLst>
            <c:ext xmlns:c16="http://schemas.microsoft.com/office/drawing/2014/chart" uri="{C3380CC4-5D6E-409C-BE32-E72D297353CC}">
              <c16:uniqueId val="{00000001-2EA2-4E59-A492-A2EB1B3E7FE5}"/>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2764</c:v>
                </c:pt>
                <c:pt idx="1">
                  <c:v>3290</c:v>
                </c:pt>
                <c:pt idx="2">
                  <c:v>3230</c:v>
                </c:pt>
              </c:numCache>
            </c:numRef>
          </c:val>
          <c:extLst>
            <c:ext xmlns:c16="http://schemas.microsoft.com/office/drawing/2014/chart" uri="{C3380CC4-5D6E-409C-BE32-E72D297353CC}">
              <c16:uniqueId val="{00000002-2EA2-4E59-A492-A2EB1B3E7FE5}"/>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熊本県南阿蘇村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令和６年度の実質公債費比率は、元利償還金が減少したものの、公営企業債の元利償還金に対する繰入金が増加したことなどにより１</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３％上昇した。今後も公営企業の配水池新設工事や老朽化した設備の更新事業などのために借入れた地方債の元金償還が始まることから上昇する見込みである。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今後の事業実施においては、交付税算入率の高い地方債を活用し、実質公債費比率の上昇を抑制していく必要がある。今後も交付税算入率を十分考慮した計画的な地方債の発行に努める。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熊本県南阿蘇村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令和６年度は地方債残高の減により将来負担額は減少したものの充当可能財源等も減少したことで将来負担比率は１．２％上昇した。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今後も地方債残高の減少は見込まれる一方、公営企業債等繰入見込額の増や普通交付税の減、災害復興基金の取崩しも見込まれるため厳しい財政状況が続くことが予想される。</a:t>
          </a:r>
        </a:p>
        <a:p>
          <a:r>
            <a:rPr kumimoji="1" lang="ja-JP" altLang="en-US" sz="1400">
              <a:latin typeface="ＭＳ ゴシック" pitchFamily="49" charset="-128"/>
              <a:ea typeface="ＭＳ ゴシック" pitchFamily="49" charset="-128"/>
            </a:rPr>
            <a:t>　今後も引き続き、交付税算入率の高い起債を活用しつつも事業実施の適正化を図り、財政健全化に努める必要がある。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熊本県南阿蘇村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baseline="0">
              <a:solidFill>
                <a:schemeClr val="dk1"/>
              </a:solidFill>
              <a:effectLst/>
              <a:latin typeface="ＭＳ ゴシック" panose="020B0609070205080204" pitchFamily="49" charset="-128"/>
              <a:ea typeface="ＭＳ ゴシック" panose="020B0609070205080204" pitchFamily="49" charset="-128"/>
              <a:cs typeface="+mn-cs"/>
            </a:rPr>
            <a:t>　公共施設等整備基金において村有施設（四季の森、ウィナス）の売却により９４百万円を積み立てた一方、災害復興基金を災害復旧関連事業や文化財復旧事業などに１１９百万円、公共施設等整備基金を校務支援用機器整備や立野ダム多目的記念館備品などに４７百万円取り崩したことから、基金全体としては３９百万円の減となっている。</a:t>
          </a:r>
          <a:endParaRPr kumimoji="1" lang="en-US" altLang="ja-JP" sz="1300" baseline="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熊本地震以降、地方償還金が高水準で推移していることや教育系ネットワーク更改や生徒用タブレット更新事業、山上上質化事業などの大型事業が実施されることから公共施設等整備基金や災害復興基金を取り崩す見込み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また、令和７年度にふるさと応援基金を創設して、寄付金を基金により管理していくことから積み立てが生じる見込みである。</a:t>
          </a: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・合併振興基金については、地域振興に役立てたい。</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・災害復興基金については、熊本地震に係る災害復旧復興事業に充当。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・合併特例措置逓減対策事業準備金については、普通交付税の減額に備えるために積み立てたもの。</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・地域福祉基金については、地域福祉の増進に役立てたい。</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・公共施設等整備基金については、公共施設の建設及び改修などの整備に充当。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・農業基金については、農業の振興と活性化のために役立てたい。</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公共施設等整備基金は、村有施設売却収入等の積み立てにより４９百万円の増となった。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災害復興基金は、災害復旧関連事業や文化財復旧事業等のための取り崩しにより１１９百万円の減となった。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図書室振興基金は、公園整備事業等のための取り崩しにより３百万円の減となった。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森林業環境譲与税基金は、森林環境譲与税等の積み立てにより５百万円の増となった。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森林環境整備基金は、森林整備センター分収金等の積み立てにより７百万円の増となった。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令和元年度で普通交付税の合併算定替えが終了したことから、合併特例逓減対策準備基金の活用を予定している。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今後も災害復旧事業のために災害復興基金の活用を予定している。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基金運用により３百万円積み立てた。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元年度で普通交付税の合併算定替えが終了したことや、熊本地震以降、地方償還金が高水準で推移していることから厳しい財政運営が続いており、大型事業の実施状況によっては財政調整基金を取り崩す見込み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熊本地震に係る災害廃棄物処理事業のために借入れた災害対策債償還のため、令和元年度に熊本地震災害廃棄物処理基金補助金１億２５百万円を基金に積立てた。令和６年度においては９百万円を取り崩し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また、令和６年度普通交付税追加交付で令和７、８年度臨時財政対策債償還金の一部が措置されたため２８百万円を積み立てた。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今後は災害対策債償還や臨時財政対策債償還のために取り崩す見込みである。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熊本県南阿蘇村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10,026
9,838
137.32
12,067,232
11,414,263
633,619
6,481,746
18,627,930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14.0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令和６年度の財政力指数は０．２１で、令和５年度と同様の指数となった。</a:t>
          </a:r>
        </a:p>
        <a:p>
          <a:r>
            <a:rPr kumimoji="1" lang="ja-JP" altLang="en-US" sz="1300">
              <a:latin typeface="ＭＳ Ｐゴシック" panose="020B0600070205080204" pitchFamily="50" charset="-128"/>
              <a:ea typeface="ＭＳ Ｐゴシック" panose="020B0600070205080204" pitchFamily="50" charset="-128"/>
            </a:rPr>
            <a:t>　本村は歳入の約７割が依存財源であるため、引き続き企業誘致に力を入れるとともに更なる徴収業務の強化と移住定住の促進による人口増加に取組みながら収入の確保を図り、行政の効率化を進めながら支出を抑制し財政基盤の強化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42938</xdr:rowOff>
    </xdr:from>
    <xdr:to>
      <xdr:col>23</xdr:col>
      <xdr:colOff>133350</xdr:colOff>
      <xdr:row>44</xdr:row>
      <xdr:rowOff>153609</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125686</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153609</xdr:rowOff>
    </xdr:from>
    <xdr:to>
      <xdr:col>24</xdr:col>
      <xdr:colOff>12700</xdr:colOff>
      <xdr:row>44</xdr:row>
      <xdr:rowOff>153609</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129315</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42938</xdr:rowOff>
    </xdr:from>
    <xdr:to>
      <xdr:col>24</xdr:col>
      <xdr:colOff>12700</xdr:colOff>
      <xdr:row>36</xdr:row>
      <xdr:rowOff>42938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61685</xdr:rowOff>
    </xdr:from>
    <xdr:to>
      <xdr:col>23</xdr:col>
      <xdr:colOff>133350</xdr:colOff>
      <xdr:row>44</xdr:row>
      <xdr:rowOff>61685</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6054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129920</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330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113393</xdr:rowOff>
    </xdr:from>
    <xdr:to>
      <xdr:col>23</xdr:col>
      <xdr:colOff>184150</xdr:colOff>
      <xdr:row>44</xdr:row>
      <xdr:rowOff>43543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50195</xdr:rowOff>
    </xdr:from>
    <xdr:to>
      <xdr:col>19</xdr:col>
      <xdr:colOff>133350</xdr:colOff>
      <xdr:row>44</xdr:row>
      <xdr:rowOff>61685</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5939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113393</xdr:rowOff>
    </xdr:from>
    <xdr:to>
      <xdr:col>19</xdr:col>
      <xdr:colOff>184150</xdr:colOff>
      <xdr:row>44</xdr:row>
      <xdr:rowOff>43543</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53720</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254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38705</xdr:rowOff>
    </xdr:from>
    <xdr:to>
      <xdr:col>15</xdr:col>
      <xdr:colOff>82550</xdr:colOff>
      <xdr:row>44</xdr:row>
      <xdr:rowOff>50195</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58250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113393</xdr:rowOff>
    </xdr:from>
    <xdr:to>
      <xdr:col>15</xdr:col>
      <xdr:colOff>133350</xdr:colOff>
      <xdr:row>44</xdr:row>
      <xdr:rowOff>43543</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53720</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15724</xdr:rowOff>
    </xdr:from>
    <xdr:to>
      <xdr:col>11</xdr:col>
      <xdr:colOff>31750</xdr:colOff>
      <xdr:row>44</xdr:row>
      <xdr:rowOff>38705</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559524"/>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113393</xdr:rowOff>
    </xdr:from>
    <xdr:to>
      <xdr:col>11</xdr:col>
      <xdr:colOff>82550</xdr:colOff>
      <xdr:row>44</xdr:row>
      <xdr:rowOff>43543</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53720</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101902</xdr:rowOff>
    </xdr:from>
    <xdr:to>
      <xdr:col>7</xdr:col>
      <xdr:colOff>31750</xdr:colOff>
      <xdr:row>44</xdr:row>
      <xdr:rowOff>32052</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47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42229</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24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10885</xdr:rowOff>
    </xdr:from>
    <xdr:to>
      <xdr:col>23</xdr:col>
      <xdr:colOff>184150</xdr:colOff>
      <xdr:row>44</xdr:row>
      <xdr:rowOff>112485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78212</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45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10885</xdr:rowOff>
    </xdr:from>
    <xdr:to>
      <xdr:col>19</xdr:col>
      <xdr:colOff>184150</xdr:colOff>
      <xdr:row>44</xdr:row>
      <xdr:rowOff>112485</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97262</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170845</xdr:rowOff>
    </xdr:from>
    <xdr:to>
      <xdr:col>15</xdr:col>
      <xdr:colOff>133350</xdr:colOff>
      <xdr:row>44</xdr:row>
      <xdr:rowOff>100995</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85772</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159355</xdr:rowOff>
    </xdr:from>
    <xdr:to>
      <xdr:col>11</xdr:col>
      <xdr:colOff>82550</xdr:colOff>
      <xdr:row>44</xdr:row>
      <xdr:rowOff>89505</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74282</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6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136374</xdr:rowOff>
    </xdr:from>
    <xdr:to>
      <xdr:col>7</xdr:col>
      <xdr:colOff>31750</xdr:colOff>
      <xdr:row>44</xdr:row>
      <xdr:rowOff>66524</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51301</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59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令和６年度の経常収支比率は９５．９％で，令和５年度と比較すると０．５ポイント増加した。これは、人件費の退職手当組合負担金や公営企業移行に伴う事業会計補助金の増加が大きな要因と考えられる。</a:t>
          </a:r>
        </a:p>
        <a:p>
          <a:r>
            <a:rPr kumimoji="1" lang="ja-JP" altLang="en-US" sz="1300">
              <a:latin typeface="ＭＳ Ｐゴシック" panose="020B0600070205080204" pitchFamily="50" charset="-128"/>
              <a:ea typeface="ＭＳ Ｐゴシック" panose="020B0600070205080204" pitchFamily="50" charset="-128"/>
            </a:rPr>
            <a:t>　このため、本村では行財政改革を令和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年度から推進しており、令和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年度は村有地の売却や老朽化した体育館の除却を行った。令和</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年度は行財政改革計画の策定に向けて、各課との協議や本部会議を行っており、行財政改革の取り組みを着実に推進する方針としている。</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56896</xdr:rowOff>
    </xdr:from>
    <xdr:to>
      <xdr:col>23</xdr:col>
      <xdr:colOff>133350</xdr:colOff>
      <xdr:row>66</xdr:row>
      <xdr:rowOff>169418</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172446"/>
          <a:ext cx="0" cy="1312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141495</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457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169418</xdr:rowOff>
    </xdr:from>
    <xdr:to>
      <xdr:col>24</xdr:col>
      <xdr:colOff>12700</xdr:colOff>
      <xdr:row>66</xdr:row>
      <xdr:rowOff>169418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485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143273</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915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56896</xdr:rowOff>
    </xdr:from>
    <xdr:to>
      <xdr:col>24</xdr:col>
      <xdr:colOff>12700</xdr:colOff>
      <xdr:row>59</xdr:row>
      <xdr:rowOff>56896</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172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152654</xdr:rowOff>
    </xdr:from>
    <xdr:to>
      <xdr:col>23</xdr:col>
      <xdr:colOff>133350</xdr:colOff>
      <xdr:row>66</xdr:row>
      <xdr:rowOff>5334</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1296904"/>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123461</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106934</xdr:rowOff>
    </xdr:from>
    <xdr:to>
      <xdr:col>23</xdr:col>
      <xdr:colOff>184150</xdr:colOff>
      <xdr:row>64</xdr:row>
      <xdr:rowOff>37084</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128524</xdr:rowOff>
    </xdr:from>
    <xdr:to>
      <xdr:col>19</xdr:col>
      <xdr:colOff>133350</xdr:colOff>
      <xdr:row>65</xdr:row>
      <xdr:rowOff>152654</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127277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39370</xdr:rowOff>
    </xdr:from>
    <xdr:to>
      <xdr:col>19</xdr:col>
      <xdr:colOff>184150</xdr:colOff>
      <xdr:row>63</xdr:row>
      <xdr:rowOff>140970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151147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128524</xdr:rowOff>
    </xdr:from>
    <xdr:to>
      <xdr:col>15</xdr:col>
      <xdr:colOff>82550</xdr:colOff>
      <xdr:row>66</xdr:row>
      <xdr:rowOff>39116</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2336800" y="11272774"/>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24892</xdr:rowOff>
    </xdr:from>
    <xdr:to>
      <xdr:col>15</xdr:col>
      <xdr:colOff>133350</xdr:colOff>
      <xdr:row>63</xdr:row>
      <xdr:rowOff>126492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136669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59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66</xdr:row>
      <xdr:rowOff>39116</xdr:rowOff>
    </xdr:from>
    <xdr:to>
      <xdr:col>11</xdr:col>
      <xdr:colOff>31750</xdr:colOff>
      <xdr:row>67</xdr:row>
      <xdr:rowOff>22098</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1354816"/>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41910</xdr:rowOff>
    </xdr:from>
    <xdr:to>
      <xdr:col>11</xdr:col>
      <xdr:colOff>82550</xdr:colOff>
      <xdr:row>62</xdr:row>
      <xdr:rowOff>143510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153687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49022</xdr:rowOff>
    </xdr:from>
    <xdr:to>
      <xdr:col>7</xdr:col>
      <xdr:colOff>31750</xdr:colOff>
      <xdr:row>63</xdr:row>
      <xdr:rowOff>150622</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160799</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125984</xdr:rowOff>
    </xdr:from>
    <xdr:to>
      <xdr:col>23</xdr:col>
      <xdr:colOff>184150</xdr:colOff>
      <xdr:row>66</xdr:row>
      <xdr:rowOff>56134</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127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98061</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1242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101854</xdr:rowOff>
    </xdr:from>
    <xdr:to>
      <xdr:col>19</xdr:col>
      <xdr:colOff>184150</xdr:colOff>
      <xdr:row>66</xdr:row>
      <xdr:rowOff>32004</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124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16781</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1332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77724</xdr:rowOff>
    </xdr:from>
    <xdr:to>
      <xdr:col>15</xdr:col>
      <xdr:colOff>133350</xdr:colOff>
      <xdr:row>66</xdr:row>
      <xdr:rowOff>7874</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122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164101</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1308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159766</xdr:rowOff>
    </xdr:from>
    <xdr:to>
      <xdr:col>11</xdr:col>
      <xdr:colOff>82550</xdr:colOff>
      <xdr:row>66</xdr:row>
      <xdr:rowOff>89916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130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74693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139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66</xdr:row>
      <xdr:rowOff>142748</xdr:rowOff>
    </xdr:from>
    <xdr:to>
      <xdr:col>7</xdr:col>
      <xdr:colOff>31750</xdr:colOff>
      <xdr:row>67</xdr:row>
      <xdr:rowOff>72898</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145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67</xdr:row>
      <xdr:rowOff>57675</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54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[327,711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191,525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は一人当たり３２７，７１１円で全国・県平均を上回っているが令和５年度と比較すると６，９５５円減少している。減少の要因としては、物件費の減少によるものであり、指定管理委託料、ふるさと寄付金経費の減が大きな要因である。</a:t>
          </a:r>
        </a:p>
        <a:p>
          <a:r>
            <a:rPr kumimoji="1" lang="ja-JP" altLang="en-US" sz="1300">
              <a:latin typeface="ＭＳ Ｐゴシック" panose="020B0600070205080204" pitchFamily="50" charset="-128"/>
              <a:ea typeface="ＭＳ Ｐゴシック" panose="020B0600070205080204" pitchFamily="50" charset="-128"/>
            </a:rPr>
            <a:t>　今後も、公共施設の統廃合や効率的な利活用により経費の削減に努め支出の抑制に努める。</a:t>
          </a: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a:extLst>
            <a:ext uri="{FF2B5EF4-FFF2-40B4-BE49-F238E27FC236}">
              <a16:creationId xmlns:a16="http://schemas.microsoft.com/office/drawing/2014/main" id="{00000000-0008-0000-0300-0000BA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171126</xdr:rowOff>
    </xdr:from>
    <xdr:to>
      <xdr:col>23</xdr:col>
      <xdr:colOff>133350</xdr:colOff>
      <xdr:row>88</xdr:row>
      <xdr:rowOff>31454</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953000" y="13887126"/>
          <a:ext cx="0" cy="12319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3531</xdr:rowOff>
    </xdr:from>
    <xdr:ext cx="762000" cy="259045"/>
    <xdr:sp macro="" textlink="">
      <xdr:nvSpPr>
        <xdr:cNvPr id="188" name="人件費・物件費等の状況最小値テキスト">
          <a:extLst>
            <a:ext uri="{FF2B5EF4-FFF2-40B4-BE49-F238E27FC236}">
              <a16:creationId xmlns:a16="http://schemas.microsoft.com/office/drawing/2014/main" id="{00000000-0008-0000-0300-0000BC000000}"/>
            </a:ext>
          </a:extLst>
        </xdr:cNvPr>
        <xdr:cNvSpPr txBox="1"/>
      </xdr:nvSpPr>
      <xdr:spPr>
        <a:xfrm>
          <a:off x="5041900" y="15091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713,035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31454</xdr:rowOff>
    </xdr:from>
    <xdr:to>
      <xdr:col>24</xdr:col>
      <xdr:colOff>12700</xdr:colOff>
      <xdr:row>88</xdr:row>
      <xdr:rowOff>31454</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864100" y="15119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86053</xdr:rowOff>
    </xdr:from>
    <xdr:ext cx="762000" cy="259045"/>
    <xdr:sp macro="" textlink="">
      <xdr:nvSpPr>
        <xdr:cNvPr id="190" name="人件費・物件費等の状況最大値テキスト">
          <a:extLst>
            <a:ext uri="{FF2B5EF4-FFF2-40B4-BE49-F238E27FC236}">
              <a16:creationId xmlns:a16="http://schemas.microsoft.com/office/drawing/2014/main" id="{00000000-0008-0000-0300-0000BE000000}"/>
            </a:ext>
          </a:extLst>
        </xdr:cNvPr>
        <xdr:cNvSpPr txBox="1"/>
      </xdr:nvSpPr>
      <xdr:spPr>
        <a:xfrm>
          <a:off x="5041900" y="13630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171126</xdr:rowOff>
    </xdr:from>
    <xdr:to>
      <xdr:col>24</xdr:col>
      <xdr:colOff>12700</xdr:colOff>
      <xdr:row>80</xdr:row>
      <xdr:rowOff>171126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3887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130367</xdr:rowOff>
    </xdr:from>
    <xdr:to>
      <xdr:col>23</xdr:col>
      <xdr:colOff>133350</xdr:colOff>
      <xdr:row>82</xdr:row>
      <xdr:rowOff>147149</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114800" y="14189267"/>
          <a:ext cx="838200" cy="16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35344</xdr:rowOff>
    </xdr:from>
    <xdr:ext cx="762000" cy="259045"/>
    <xdr:sp macro="" textlink="">
      <xdr:nvSpPr>
        <xdr:cNvPr id="193" name="人件費・物件費等の状況平均値テキスト">
          <a:extLst>
            <a:ext uri="{FF2B5EF4-FFF2-40B4-BE49-F238E27FC236}">
              <a16:creationId xmlns:a16="http://schemas.microsoft.com/office/drawing/2014/main" id="{00000000-0008-0000-0300-0000C1000000}"/>
            </a:ext>
          </a:extLst>
        </xdr:cNvPr>
        <xdr:cNvSpPr txBox="1"/>
      </xdr:nvSpPr>
      <xdr:spPr>
        <a:xfrm>
          <a:off x="5041900" y="142656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63267</xdr:rowOff>
    </xdr:from>
    <xdr:to>
      <xdr:col>23</xdr:col>
      <xdr:colOff>184150</xdr:colOff>
      <xdr:row>83</xdr:row>
      <xdr:rowOff>164867</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4902200" y="14293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147149</xdr:rowOff>
    </xdr:from>
    <xdr:to>
      <xdr:col>19</xdr:col>
      <xdr:colOff>133350</xdr:colOff>
      <xdr:row>82</xdr:row>
      <xdr:rowOff>164429</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3225800" y="14206049"/>
          <a:ext cx="889000" cy="17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166067</xdr:rowOff>
    </xdr:from>
    <xdr:to>
      <xdr:col>19</xdr:col>
      <xdr:colOff>184150</xdr:colOff>
      <xdr:row>83</xdr:row>
      <xdr:rowOff>96217</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064000" y="14224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80994</xdr:rowOff>
    </xdr:from>
    <xdr:ext cx="7366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3733800" y="14311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363,559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69706</xdr:rowOff>
    </xdr:from>
    <xdr:to>
      <xdr:col>15</xdr:col>
      <xdr:colOff>82550</xdr:colOff>
      <xdr:row>82</xdr:row>
      <xdr:rowOff>164429</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2336800" y="14128606"/>
          <a:ext cx="889000" cy="94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137413</xdr:rowOff>
    </xdr:from>
    <xdr:to>
      <xdr:col>15</xdr:col>
      <xdr:colOff>133350</xdr:colOff>
      <xdr:row>83</xdr:row>
      <xdr:rowOff>67563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3175000" y="14196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52340</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2844800" y="1428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69706</xdr:rowOff>
    </xdr:from>
    <xdr:to>
      <xdr:col>11</xdr:col>
      <xdr:colOff>31750</xdr:colOff>
      <xdr:row>82</xdr:row>
      <xdr:rowOff>157434</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flipV="1">
          <a:off x="1447800" y="14128606"/>
          <a:ext cx="889000" cy="87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110922</xdr:rowOff>
    </xdr:from>
    <xdr:to>
      <xdr:col>11</xdr:col>
      <xdr:colOff>82550</xdr:colOff>
      <xdr:row>83</xdr:row>
      <xdr:rowOff>41072</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2286000" y="1416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25849</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955800" y="14256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64208</xdr:rowOff>
    </xdr:from>
    <xdr:to>
      <xdr:col>7</xdr:col>
      <xdr:colOff>31750</xdr:colOff>
      <xdr:row>82</xdr:row>
      <xdr:rowOff>165808</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1397000" y="1412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4535</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066800" y="1389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79567</xdr:rowOff>
    </xdr:from>
    <xdr:to>
      <xdr:col>23</xdr:col>
      <xdr:colOff>184150</xdr:colOff>
      <xdr:row>83</xdr:row>
      <xdr:rowOff>9717</xdr:rowOff>
    </xdr:to>
    <xdr:sp macro="" textlink="">
      <xdr:nvSpPr>
        <xdr:cNvPr id="211" name="楕円 210">
          <a:extLst>
            <a:ext uri="{FF2B5EF4-FFF2-40B4-BE49-F238E27FC236}">
              <a16:creationId xmlns:a16="http://schemas.microsoft.com/office/drawing/2014/main" id="{00000000-0008-0000-0300-0000D3000000}"/>
            </a:ext>
          </a:extLst>
        </xdr:cNvPr>
        <xdr:cNvSpPr/>
      </xdr:nvSpPr>
      <xdr:spPr>
        <a:xfrm>
          <a:off x="4902200" y="14138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96094</xdr:rowOff>
    </xdr:from>
    <xdr:ext cx="762000" cy="259045"/>
    <xdr:sp macro="" textlink="">
      <xdr:nvSpPr>
        <xdr:cNvPr id="212" name="人件費・物件費等の状況該当値テキスト">
          <a:extLst>
            <a:ext uri="{FF2B5EF4-FFF2-40B4-BE49-F238E27FC236}">
              <a16:creationId xmlns:a16="http://schemas.microsoft.com/office/drawing/2014/main" id="{00000000-0008-0000-0300-0000D4000000}"/>
            </a:ext>
          </a:extLst>
        </xdr:cNvPr>
        <xdr:cNvSpPr txBox="1"/>
      </xdr:nvSpPr>
      <xdr:spPr>
        <a:xfrm>
          <a:off x="5041900" y="13983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327,711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96349</xdr:rowOff>
    </xdr:from>
    <xdr:to>
      <xdr:col>19</xdr:col>
      <xdr:colOff>184150</xdr:colOff>
      <xdr:row>83</xdr:row>
      <xdr:rowOff>26499</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064000" y="14155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36676</xdr:rowOff>
    </xdr:from>
    <xdr:ext cx="7366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733800" y="139241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113629</xdr:rowOff>
    </xdr:from>
    <xdr:to>
      <xdr:col>15</xdr:col>
      <xdr:colOff>133350</xdr:colOff>
      <xdr:row>83</xdr:row>
      <xdr:rowOff>43779</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3175000" y="1417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53956</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844800" y="13941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18906</xdr:rowOff>
    </xdr:from>
    <xdr:to>
      <xdr:col>11</xdr:col>
      <xdr:colOff>82550</xdr:colOff>
      <xdr:row>82</xdr:row>
      <xdr:rowOff>120506</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2286000" y="14077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130683</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955800" y="13846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106634</xdr:rowOff>
    </xdr:from>
    <xdr:to>
      <xdr:col>7</xdr:col>
      <xdr:colOff>31750</xdr:colOff>
      <xdr:row>83</xdr:row>
      <xdr:rowOff>36784</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1397000" y="14165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21561</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066800" y="14251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令和６年度のラスパイレス指数は、令和５年度と比較すると０．８ポイント減少した。全国町村平均も下回っていることから、今後もより一層の給与水準の適正化に努める。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8" name="給与水準   （国との比較）グラフ枠">
          <a:extLst>
            <a:ext uri="{FF2B5EF4-FFF2-40B4-BE49-F238E27FC236}">
              <a16:creationId xmlns:a16="http://schemas.microsoft.com/office/drawing/2014/main" id="{00000000-0008-0000-0300-0000F8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17639</xdr:rowOff>
    </xdr:from>
    <xdr:to>
      <xdr:col>81</xdr:col>
      <xdr:colOff>44450</xdr:colOff>
      <xdr:row>88</xdr:row>
      <xdr:rowOff>160866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flipV="1">
          <a:off x="17018000" y="13733639"/>
          <a:ext cx="0" cy="15148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132943</xdr:rowOff>
    </xdr:from>
    <xdr:ext cx="762000" cy="259045"/>
    <xdr:sp macro="" textlink="">
      <xdr:nvSpPr>
        <xdr:cNvPr id="250" name="給与水準   （国との比較）最小値テキスト">
          <a:extLst>
            <a:ext uri="{FF2B5EF4-FFF2-40B4-BE49-F238E27FC236}">
              <a16:creationId xmlns:a16="http://schemas.microsoft.com/office/drawing/2014/main" id="{00000000-0008-0000-0300-0000FA000000}"/>
            </a:ext>
          </a:extLst>
        </xdr:cNvPr>
        <xdr:cNvSpPr txBox="1"/>
      </xdr:nvSpPr>
      <xdr:spPr>
        <a:xfrm>
          <a:off x="17106900" y="15220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160866</xdr:rowOff>
    </xdr:from>
    <xdr:to>
      <xdr:col>81</xdr:col>
      <xdr:colOff>133350</xdr:colOff>
      <xdr:row>88</xdr:row>
      <xdr:rowOff>160866</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6929100" y="15248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104016</xdr:rowOff>
    </xdr:from>
    <xdr:ext cx="762000" cy="259045"/>
    <xdr:sp macro="" textlink="">
      <xdr:nvSpPr>
        <xdr:cNvPr id="252" name="給与水準   （国との比較）最大値テキスト">
          <a:extLst>
            <a:ext uri="{FF2B5EF4-FFF2-40B4-BE49-F238E27FC236}">
              <a16:creationId xmlns:a16="http://schemas.microsoft.com/office/drawing/2014/main" id="{00000000-0008-0000-0300-0000FC000000}"/>
            </a:ext>
          </a:extLst>
        </xdr:cNvPr>
        <xdr:cNvSpPr txBox="1"/>
      </xdr:nvSpPr>
      <xdr:spPr>
        <a:xfrm>
          <a:off x="17106900" y="1347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17639</xdr:rowOff>
    </xdr:from>
    <xdr:to>
      <xdr:col>81</xdr:col>
      <xdr:colOff>133350</xdr:colOff>
      <xdr:row>80</xdr:row>
      <xdr:rowOff>17639</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3733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55739</xdr:rowOff>
    </xdr:from>
    <xdr:to>
      <xdr:col>81</xdr:col>
      <xdr:colOff>44450</xdr:colOff>
      <xdr:row>84</xdr:row>
      <xdr:rowOff>162984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6179800" y="14457539"/>
          <a:ext cx="838200" cy="107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111072</xdr:rowOff>
    </xdr:from>
    <xdr:ext cx="762000" cy="259045"/>
    <xdr:sp macro="" textlink="">
      <xdr:nvSpPr>
        <xdr:cNvPr id="255" name="給与水準   （国との比較）平均値テキスト">
          <a:extLst>
            <a:ext uri="{FF2B5EF4-FFF2-40B4-BE49-F238E27FC236}">
              <a16:creationId xmlns:a16="http://schemas.microsoft.com/office/drawing/2014/main" id="{00000000-0008-0000-0300-0000FF000000}"/>
            </a:ext>
          </a:extLst>
        </xdr:cNvPr>
        <xdr:cNvSpPr txBox="1"/>
      </xdr:nvSpPr>
      <xdr:spPr>
        <a:xfrm>
          <a:off x="17106900" y="14512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138995</xdr:rowOff>
    </xdr:from>
    <xdr:to>
      <xdr:col>81</xdr:col>
      <xdr:colOff>95250</xdr:colOff>
      <xdr:row>85</xdr:row>
      <xdr:rowOff>69145</xdr:rowOff>
    </xdr:to>
    <xdr:sp macro="" textlink="">
      <xdr:nvSpPr>
        <xdr:cNvPr id="256" name="フローチャート: 判断 255">
          <a:extLst>
            <a:ext uri="{FF2B5EF4-FFF2-40B4-BE49-F238E27FC236}">
              <a16:creationId xmlns:a16="http://schemas.microsoft.com/office/drawing/2014/main" id="{00000000-0008-0000-0300-000000010000}"/>
            </a:ext>
          </a:extLst>
        </xdr:cNvPr>
        <xdr:cNvSpPr/>
      </xdr:nvSpPr>
      <xdr:spPr>
        <a:xfrm>
          <a:off x="16967200" y="1454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162984</xdr:rowOff>
    </xdr:from>
    <xdr:to>
      <xdr:col>77</xdr:col>
      <xdr:colOff>44450</xdr:colOff>
      <xdr:row>85</xdr:row>
      <xdr:rowOff>4939</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5290800" y="14564784"/>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98778</xdr:rowOff>
    </xdr:from>
    <xdr:to>
      <xdr:col>77</xdr:col>
      <xdr:colOff>95250</xdr:colOff>
      <xdr:row>85</xdr:row>
      <xdr:rowOff>28928</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6129000" y="1450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39105</xdr:rowOff>
    </xdr:from>
    <xdr:ext cx="7366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5798800" y="14269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82550</xdr:rowOff>
    </xdr:from>
    <xdr:to>
      <xdr:col>72</xdr:col>
      <xdr:colOff>203200</xdr:colOff>
      <xdr:row>85</xdr:row>
      <xdr:rowOff>4939</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4401800" y="14484350"/>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98778</xdr:rowOff>
    </xdr:from>
    <xdr:to>
      <xdr:col>73</xdr:col>
      <xdr:colOff>44450</xdr:colOff>
      <xdr:row>85</xdr:row>
      <xdr:rowOff>28928</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5240000" y="1450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39105</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909800" y="1426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160161</xdr:rowOff>
    </xdr:from>
    <xdr:to>
      <xdr:col>68</xdr:col>
      <xdr:colOff>152400</xdr:colOff>
      <xdr:row>84</xdr:row>
      <xdr:rowOff>82550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3512800" y="14390511"/>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125589</xdr:rowOff>
    </xdr:from>
    <xdr:to>
      <xdr:col>68</xdr:col>
      <xdr:colOff>203200</xdr:colOff>
      <xdr:row>85</xdr:row>
      <xdr:rowOff>55739</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4351000" y="14527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40516</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020800" y="1461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71966</xdr:rowOff>
    </xdr:from>
    <xdr:to>
      <xdr:col>64</xdr:col>
      <xdr:colOff>152400</xdr:colOff>
      <xdr:row>85</xdr:row>
      <xdr:rowOff>2116</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3462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158343</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131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4939</xdr:rowOff>
    </xdr:from>
    <xdr:to>
      <xdr:col>81</xdr:col>
      <xdr:colOff>95250</xdr:colOff>
      <xdr:row>84</xdr:row>
      <xdr:rowOff>106539</xdr:rowOff>
    </xdr:to>
    <xdr:sp macro="" textlink="">
      <xdr:nvSpPr>
        <xdr:cNvPr id="273" name="楕円 272">
          <a:extLst>
            <a:ext uri="{FF2B5EF4-FFF2-40B4-BE49-F238E27FC236}">
              <a16:creationId xmlns:a16="http://schemas.microsoft.com/office/drawing/2014/main" id="{00000000-0008-0000-0300-000011010000}"/>
            </a:ext>
          </a:extLst>
        </xdr:cNvPr>
        <xdr:cNvSpPr/>
      </xdr:nvSpPr>
      <xdr:spPr>
        <a:xfrm>
          <a:off x="16967200" y="14406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21466</xdr:rowOff>
    </xdr:from>
    <xdr:ext cx="762000" cy="259045"/>
    <xdr:sp macro="" textlink="">
      <xdr:nvSpPr>
        <xdr:cNvPr id="274" name="給与水準   （国との比較）該当値テキスト">
          <a:extLst>
            <a:ext uri="{FF2B5EF4-FFF2-40B4-BE49-F238E27FC236}">
              <a16:creationId xmlns:a16="http://schemas.microsoft.com/office/drawing/2014/main" id="{00000000-0008-0000-0300-000012010000}"/>
            </a:ext>
          </a:extLst>
        </xdr:cNvPr>
        <xdr:cNvSpPr txBox="1"/>
      </xdr:nvSpPr>
      <xdr:spPr>
        <a:xfrm>
          <a:off x="17106900" y="1425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112184</xdr:rowOff>
    </xdr:from>
    <xdr:to>
      <xdr:col>77</xdr:col>
      <xdr:colOff>95250</xdr:colOff>
      <xdr:row>85</xdr:row>
      <xdr:rowOff>42334</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61290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27111</xdr:rowOff>
    </xdr:from>
    <xdr:ext cx="7366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798800" y="14600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125589</xdr:rowOff>
    </xdr:from>
    <xdr:to>
      <xdr:col>73</xdr:col>
      <xdr:colOff>44450</xdr:colOff>
      <xdr:row>85</xdr:row>
      <xdr:rowOff>55739</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5240000" y="14527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40516</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909800" y="1461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31750</xdr:rowOff>
    </xdr:from>
    <xdr:to>
      <xdr:col>68</xdr:col>
      <xdr:colOff>203200</xdr:colOff>
      <xdr:row>84</xdr:row>
      <xdr:rowOff>133350</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4351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143527</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020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109361</xdr:rowOff>
    </xdr:from>
    <xdr:to>
      <xdr:col>64</xdr:col>
      <xdr:colOff>152400</xdr:colOff>
      <xdr:row>84</xdr:row>
      <xdr:rowOff>39511</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3462000" y="14339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49688</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3131800" y="14108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[14.46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３村合併以降は、退職職員に対して新規採用を抑制することで、適正人員を目指してきたが、未だ全国・県平均を上回っている。これは平成２８年熊本地震以後、災害事務の職員枠増により新規採用者が計画人数を上回ったためである。現在、新規採用の抑制、組織の見直しなどを行いながら定員の適正化に努めているが、令和５年度と比較すると０．１２ポイント増加した。</a:t>
          </a:r>
        </a:p>
      </xdr:txBody>
    </xdr:sp>
    <xdr:clientData/>
  </xdr:twoCellAnchor>
  <xdr:oneCellAnchor>
    <xdr:from>
      <xdr:col>61</xdr:col>
      <xdr:colOff>6350</xdr:colOff>
      <xdr:row>54</xdr:row>
      <xdr:rowOff>139700</xdr:rowOff>
    </xdr:from>
    <xdr:ext cx="349839" cy="225703"/>
    <xdr:sp macro="" textlink="">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9" name="定員管理の状況グラフ枠">
          <a:extLst>
            <a:ext uri="{FF2B5EF4-FFF2-40B4-BE49-F238E27FC236}">
              <a16:creationId xmlns:a16="http://schemas.microsoft.com/office/drawing/2014/main" id="{00000000-0008-0000-0300-000035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130378</xdr:rowOff>
    </xdr:from>
    <xdr:to>
      <xdr:col>81</xdr:col>
      <xdr:colOff>44450</xdr:colOff>
      <xdr:row>65</xdr:row>
      <xdr:rowOff>77851</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7018000" y="10074478"/>
          <a:ext cx="0" cy="11476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49928</xdr:rowOff>
    </xdr:from>
    <xdr:ext cx="762000" cy="259045"/>
    <xdr:sp macro="" textlink="">
      <xdr:nvSpPr>
        <xdr:cNvPr id="311" name="定員管理の状況最小値テキスト">
          <a:extLst>
            <a:ext uri="{FF2B5EF4-FFF2-40B4-BE49-F238E27FC236}">
              <a16:creationId xmlns:a16="http://schemas.microsoft.com/office/drawing/2014/main" id="{00000000-0008-0000-0300-000037010000}"/>
            </a:ext>
          </a:extLst>
        </xdr:cNvPr>
        <xdr:cNvSpPr txBox="1"/>
      </xdr:nvSpPr>
      <xdr:spPr>
        <a:xfrm>
          <a:off x="17106900" y="11194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65</xdr:row>
      <xdr:rowOff>77851</xdr:rowOff>
    </xdr:from>
    <xdr:to>
      <xdr:col>81</xdr:col>
      <xdr:colOff>133350</xdr:colOff>
      <xdr:row>65</xdr:row>
      <xdr:rowOff>77851</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1222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45305</xdr:rowOff>
    </xdr:from>
    <xdr:ext cx="762000" cy="259045"/>
    <xdr:sp macro="" textlink="">
      <xdr:nvSpPr>
        <xdr:cNvPr id="313" name="定員管理の状況最大値テキスト">
          <a:extLst>
            <a:ext uri="{FF2B5EF4-FFF2-40B4-BE49-F238E27FC236}">
              <a16:creationId xmlns:a16="http://schemas.microsoft.com/office/drawing/2014/main" id="{00000000-0008-0000-0300-000039010000}"/>
            </a:ext>
          </a:extLst>
        </xdr:cNvPr>
        <xdr:cNvSpPr txBox="1"/>
      </xdr:nvSpPr>
      <xdr:spPr>
        <a:xfrm>
          <a:off x="17106900" y="981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130378</xdr:rowOff>
    </xdr:from>
    <xdr:to>
      <xdr:col>81</xdr:col>
      <xdr:colOff>133350</xdr:colOff>
      <xdr:row>58</xdr:row>
      <xdr:rowOff>130378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0074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164998</xdr:rowOff>
    </xdr:from>
    <xdr:to>
      <xdr:col>81</xdr:col>
      <xdr:colOff>44450</xdr:colOff>
      <xdr:row>59</xdr:row>
      <xdr:rowOff>170790</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179800" y="10280548"/>
          <a:ext cx="838200" cy="5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71670</xdr:rowOff>
    </xdr:from>
    <xdr:ext cx="762000" cy="259045"/>
    <xdr:sp macro="" textlink="">
      <xdr:nvSpPr>
        <xdr:cNvPr id="316" name="定員管理の状況平均値テキスト">
          <a:extLst>
            <a:ext uri="{FF2B5EF4-FFF2-40B4-BE49-F238E27FC236}">
              <a16:creationId xmlns:a16="http://schemas.microsoft.com/office/drawing/2014/main" id="{00000000-0008-0000-0300-00003C010000}"/>
            </a:ext>
          </a:extLst>
        </xdr:cNvPr>
        <xdr:cNvSpPr txBox="1"/>
      </xdr:nvSpPr>
      <xdr:spPr>
        <a:xfrm>
          <a:off x="17106900" y="103586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99593</xdr:rowOff>
    </xdr:from>
    <xdr:to>
      <xdr:col>81</xdr:col>
      <xdr:colOff>95250</xdr:colOff>
      <xdr:row>61</xdr:row>
      <xdr:rowOff>29743</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967200" y="10386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164998</xdr:rowOff>
    </xdr:from>
    <xdr:to>
      <xdr:col>77</xdr:col>
      <xdr:colOff>44450</xdr:colOff>
      <xdr:row>60</xdr:row>
      <xdr:rowOff>9474</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flipV="1">
          <a:off x="15290800" y="10280548"/>
          <a:ext cx="889000" cy="15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74499</xdr:rowOff>
    </xdr:from>
    <xdr:to>
      <xdr:col>77</xdr:col>
      <xdr:colOff>95250</xdr:colOff>
      <xdr:row>61</xdr:row>
      <xdr:rowOff>4649</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129000" y="10361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160876</xdr:rowOff>
    </xdr:from>
    <xdr:ext cx="736600" cy="259045"/>
    <xdr:sp macro="" textlink="">
      <xdr:nvSpPr>
        <xdr:cNvPr id="320" name="テキスト ボックス 319">
          <a:extLst>
            <a:ext uri="{FF2B5EF4-FFF2-40B4-BE49-F238E27FC236}">
              <a16:creationId xmlns:a16="http://schemas.microsoft.com/office/drawing/2014/main" id="{00000000-0008-0000-0300-000040010000}"/>
            </a:ext>
          </a:extLst>
        </xdr:cNvPr>
        <xdr:cNvSpPr txBox="1"/>
      </xdr:nvSpPr>
      <xdr:spPr>
        <a:xfrm>
          <a:off x="15798800" y="104478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9474</xdr:rowOff>
    </xdr:from>
    <xdr:to>
      <xdr:col>72</xdr:col>
      <xdr:colOff>203200</xdr:colOff>
      <xdr:row>60</xdr:row>
      <xdr:rowOff>19609</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4401800" y="10296474"/>
          <a:ext cx="889000" cy="10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51816</xdr:rowOff>
    </xdr:from>
    <xdr:to>
      <xdr:col>73</xdr:col>
      <xdr:colOff>44450</xdr:colOff>
      <xdr:row>60</xdr:row>
      <xdr:rowOff>153416</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5240000" y="10338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138193</xdr:rowOff>
    </xdr:from>
    <xdr:ext cx="7620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4909800" y="10425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13335</xdr:rowOff>
    </xdr:from>
    <xdr:to>
      <xdr:col>68</xdr:col>
      <xdr:colOff>152400</xdr:colOff>
      <xdr:row>60</xdr:row>
      <xdr:rowOff>19609</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3512800" y="10300335"/>
          <a:ext cx="889000" cy="6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41681</xdr:rowOff>
    </xdr:from>
    <xdr:to>
      <xdr:col>68</xdr:col>
      <xdr:colOff>203200</xdr:colOff>
      <xdr:row>60</xdr:row>
      <xdr:rowOff>143281</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4351000" y="10328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128058</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4020800" y="1041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7417</xdr:rowOff>
    </xdr:from>
    <xdr:to>
      <xdr:col>64</xdr:col>
      <xdr:colOff>152400</xdr:colOff>
      <xdr:row>60</xdr:row>
      <xdr:rowOff>109017</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3462000" y="1029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93794</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3131800" y="1038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119990</xdr:rowOff>
    </xdr:from>
    <xdr:to>
      <xdr:col>81</xdr:col>
      <xdr:colOff>95250</xdr:colOff>
      <xdr:row>60</xdr:row>
      <xdr:rowOff>50140</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967200" y="1023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136517</xdr:rowOff>
    </xdr:from>
    <xdr:ext cx="762000" cy="259045"/>
    <xdr:sp macro="" textlink="">
      <xdr:nvSpPr>
        <xdr:cNvPr id="335" name="定員管理の状況該当値テキスト">
          <a:extLst>
            <a:ext uri="{FF2B5EF4-FFF2-40B4-BE49-F238E27FC236}">
              <a16:creationId xmlns:a16="http://schemas.microsoft.com/office/drawing/2014/main" id="{00000000-0008-0000-0300-00004F010000}"/>
            </a:ext>
          </a:extLst>
        </xdr:cNvPr>
        <xdr:cNvSpPr txBox="1"/>
      </xdr:nvSpPr>
      <xdr:spPr>
        <a:xfrm>
          <a:off x="17106900" y="1008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114198</xdr:rowOff>
    </xdr:from>
    <xdr:to>
      <xdr:col>77</xdr:col>
      <xdr:colOff>95250</xdr:colOff>
      <xdr:row>60</xdr:row>
      <xdr:rowOff>44348</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129000" y="10229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54525</xdr:rowOff>
    </xdr:from>
    <xdr:ext cx="7366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798800" y="9998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130124</xdr:rowOff>
    </xdr:from>
    <xdr:to>
      <xdr:col>73</xdr:col>
      <xdr:colOff>44450</xdr:colOff>
      <xdr:row>60</xdr:row>
      <xdr:rowOff>60274</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5240000" y="10245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70451</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909800" y="10014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140259</xdr:rowOff>
    </xdr:from>
    <xdr:to>
      <xdr:col>68</xdr:col>
      <xdr:colOff>203200</xdr:colOff>
      <xdr:row>60</xdr:row>
      <xdr:rowOff>70409</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4351000" y="10255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80586</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020800" y="10024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133985</xdr:rowOff>
    </xdr:from>
    <xdr:to>
      <xdr:col>64</xdr:col>
      <xdr:colOff>152400</xdr:colOff>
      <xdr:row>60</xdr:row>
      <xdr:rowOff>64135</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3462000" y="1024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74312</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131800" y="10018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4" name="正方形/長方形 343">
          <a:extLst>
            <a:ext uri="{FF2B5EF4-FFF2-40B4-BE49-F238E27FC236}">
              <a16:creationId xmlns:a16="http://schemas.microsoft.com/office/drawing/2014/main" id="{00000000-0008-0000-0300-000058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令和６年度の実質公債費比率は、元利償還金が減少したものの、公営企業債の元利償還金に対する繰入金が増加したことなどにより１</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３％上昇した。今後も公営企業の配水池新設工事や老朽化した設備の更新事業などのために借入れた地方債の元金償還が始まることから上昇する見込みである。</a:t>
          </a:r>
        </a:p>
        <a:p>
          <a:r>
            <a:rPr kumimoji="1" lang="ja-JP" altLang="en-US" sz="1300">
              <a:latin typeface="ＭＳ Ｐゴシック" panose="020B0600070205080204" pitchFamily="50" charset="-128"/>
              <a:ea typeface="ＭＳ Ｐゴシック" panose="020B0600070205080204" pitchFamily="50" charset="-128"/>
            </a:rPr>
            <a:t>　今後の事業実施においては、交付税算入率の高い地方債を活用し、実質公債費比率の上昇を抑制していく必要がある。今後も交付税算入率を十分考慮した計画的な地方債の発行に努める。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46</xdr:row>
      <xdr:rowOff>3175</xdr:rowOff>
    </xdr:from>
    <xdr:to>
      <xdr:col>85</xdr:col>
      <xdr:colOff>95250</xdr:colOff>
      <xdr:row>46</xdr:row>
      <xdr:rowOff>3175</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45</xdr:row>
      <xdr:rowOff>32402</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44450</xdr:rowOff>
    </xdr:from>
    <xdr:to>
      <xdr:col>85</xdr:col>
      <xdr:colOff>95250</xdr:colOff>
      <xdr:row>44</xdr:row>
      <xdr:rowOff>44450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43</xdr:row>
      <xdr:rowOff>73677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85725</xdr:rowOff>
    </xdr:from>
    <xdr:to>
      <xdr:col>85</xdr:col>
      <xdr:colOff>95250</xdr:colOff>
      <xdr:row>42</xdr:row>
      <xdr:rowOff>85725</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114952</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168275</xdr:rowOff>
    </xdr:from>
    <xdr:to>
      <xdr:col>85</xdr:col>
      <xdr:colOff>95250</xdr:colOff>
      <xdr:row>38</xdr:row>
      <xdr:rowOff>168275</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26052</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38100</xdr:rowOff>
    </xdr:from>
    <xdr:to>
      <xdr:col>85</xdr:col>
      <xdr:colOff>95250</xdr:colOff>
      <xdr:row>37</xdr:row>
      <xdr:rowOff>38100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67327</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79375</xdr:rowOff>
    </xdr:from>
    <xdr:to>
      <xdr:col>85</xdr:col>
      <xdr:colOff>95250</xdr:colOff>
      <xdr:row>35</xdr:row>
      <xdr:rowOff>79375</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108602</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38629</xdr:rowOff>
    </xdr:from>
    <xdr:to>
      <xdr:col>81</xdr:col>
      <xdr:colOff>44450</xdr:colOff>
      <xdr:row>44</xdr:row>
      <xdr:rowOff>165100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210829"/>
          <a:ext cx="0" cy="14980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137177</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165100</xdr:rowOff>
    </xdr:from>
    <xdr:to>
      <xdr:col>81</xdr:col>
      <xdr:colOff>133350</xdr:colOff>
      <xdr:row>44</xdr:row>
      <xdr:rowOff>165100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125006</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954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38629</xdr:rowOff>
    </xdr:from>
    <xdr:to>
      <xdr:col>81</xdr:col>
      <xdr:colOff>133350</xdr:colOff>
      <xdr:row>36</xdr:row>
      <xdr:rowOff>38629</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210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156104</xdr:rowOff>
    </xdr:from>
    <xdr:to>
      <xdr:col>81</xdr:col>
      <xdr:colOff>44450</xdr:colOff>
      <xdr:row>43</xdr:row>
      <xdr:rowOff>115358</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7357004"/>
          <a:ext cx="838200" cy="130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122890</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809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106363</xdr:rowOff>
    </xdr:from>
    <xdr:to>
      <xdr:col>81</xdr:col>
      <xdr:colOff>95250</xdr:colOff>
      <xdr:row>41</xdr:row>
      <xdr:rowOff>36513</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96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35454</xdr:rowOff>
    </xdr:from>
    <xdr:to>
      <xdr:col>77</xdr:col>
      <xdr:colOff>44450</xdr:colOff>
      <xdr:row>42</xdr:row>
      <xdr:rowOff>156104</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723635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106363</xdr:rowOff>
    </xdr:from>
    <xdr:to>
      <xdr:col>77</xdr:col>
      <xdr:colOff>95250</xdr:colOff>
      <xdr:row>41</xdr:row>
      <xdr:rowOff>36513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96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46690</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733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86254</xdr:rowOff>
    </xdr:from>
    <xdr:to>
      <xdr:col>72</xdr:col>
      <xdr:colOff>203200</xdr:colOff>
      <xdr:row>42</xdr:row>
      <xdr:rowOff>35454</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711570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86254</xdr:rowOff>
    </xdr:from>
    <xdr:to>
      <xdr:col>73</xdr:col>
      <xdr:colOff>44450</xdr:colOff>
      <xdr:row>41</xdr:row>
      <xdr:rowOff>16404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94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26581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71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147108</xdr:rowOff>
    </xdr:from>
    <xdr:to>
      <xdr:col>68</xdr:col>
      <xdr:colOff>152400</xdr:colOff>
      <xdr:row>41</xdr:row>
      <xdr:rowOff>86254</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7005108"/>
          <a:ext cx="889000" cy="110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66146</xdr:rowOff>
    </xdr:from>
    <xdr:to>
      <xdr:col>68</xdr:col>
      <xdr:colOff>203200</xdr:colOff>
      <xdr:row>40</xdr:row>
      <xdr:rowOff>167746</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92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6473</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69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66146</xdr:rowOff>
    </xdr:from>
    <xdr:to>
      <xdr:col>64</xdr:col>
      <xdr:colOff>152400</xdr:colOff>
      <xdr:row>40</xdr:row>
      <xdr:rowOff>167746</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92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6473</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69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64558</xdr:rowOff>
    </xdr:from>
    <xdr:to>
      <xdr:col>81</xdr:col>
      <xdr:colOff>95250</xdr:colOff>
      <xdr:row>43</xdr:row>
      <xdr:rowOff>166158</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36635</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7408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105304</xdr:rowOff>
    </xdr:from>
    <xdr:to>
      <xdr:col>77</xdr:col>
      <xdr:colOff>95250</xdr:colOff>
      <xdr:row>43</xdr:row>
      <xdr:rowOff>35454</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7306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20231</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73925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156104</xdr:rowOff>
    </xdr:from>
    <xdr:to>
      <xdr:col>73</xdr:col>
      <xdr:colOff>44450</xdr:colOff>
      <xdr:row>42</xdr:row>
      <xdr:rowOff>86254</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7185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71031</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7271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35454</xdr:rowOff>
    </xdr:from>
    <xdr:to>
      <xdr:col>68</xdr:col>
      <xdr:colOff>203200</xdr:colOff>
      <xdr:row>41</xdr:row>
      <xdr:rowOff>137054</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7064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121831</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7151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96308</xdr:rowOff>
    </xdr:from>
    <xdr:to>
      <xdr:col>64</xdr:col>
      <xdr:colOff>152400</xdr:colOff>
      <xdr:row>41</xdr:row>
      <xdr:rowOff>26458</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11235</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704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令和６年度は地方債残高の減により将来負担額は減少したものの充当可能財源等も減少したことで将来負担比率は１．２％上昇した。</a:t>
          </a:r>
        </a:p>
        <a:p>
          <a:r>
            <a:rPr kumimoji="1" lang="ja-JP" altLang="en-US" sz="1300">
              <a:latin typeface="ＭＳ Ｐゴシック" panose="020B0600070205080204" pitchFamily="50" charset="-128"/>
              <a:ea typeface="ＭＳ Ｐゴシック" panose="020B0600070205080204" pitchFamily="50" charset="-128"/>
            </a:rPr>
            <a:t>　今後も地方債残高の減少は見込まれる一方、公営企業債等繰入見込額の増や普通交付税の減、災害復興基金の取崩しも見込まれるため厳しい財政状況が続くことが予想される。</a:t>
          </a:r>
        </a:p>
        <a:p>
          <a:r>
            <a:rPr kumimoji="1" lang="ja-JP" altLang="en-US" sz="1300">
              <a:latin typeface="ＭＳ Ｐゴシック" panose="020B0600070205080204" pitchFamily="50" charset="-128"/>
              <a:ea typeface="ＭＳ Ｐゴシック" panose="020B0600070205080204" pitchFamily="50" charset="-128"/>
            </a:rPr>
            <a:t>　今後も引き続き、交付税算入率の高い起債を活用しつつも事業実施の適正化を図り、財政健全化に努める必要がある。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82187</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5408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54264</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82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82187</xdr:rowOff>
    </xdr:from>
    <xdr:to>
      <xdr:col>81</xdr:col>
      <xdr:colOff>133350</xdr:colOff>
      <xdr:row>22</xdr:row>
      <xdr:rowOff>82187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85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169152</xdr:rowOff>
    </xdr:from>
    <xdr:to>
      <xdr:col>81</xdr:col>
      <xdr:colOff>44450</xdr:colOff>
      <xdr:row>15</xdr:row>
      <xdr:rowOff>11490</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a:off x="16179800" y="2569452"/>
          <a:ext cx="8382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14</xdr:row>
      <xdr:rowOff>169152</xdr:rowOff>
    </xdr:from>
    <xdr:to>
      <xdr:col>77</xdr:col>
      <xdr:colOff>44450</xdr:colOff>
      <xdr:row>16</xdr:row>
      <xdr:rowOff>30782</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5290800" y="2569452"/>
          <a:ext cx="889000" cy="204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30782</xdr:rowOff>
    </xdr:from>
    <xdr:to>
      <xdr:col>72</xdr:col>
      <xdr:colOff>203200</xdr:colOff>
      <xdr:row>16</xdr:row>
      <xdr:rowOff>44571</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4401800" y="2773982"/>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33564</xdr:rowOff>
    </xdr:from>
    <xdr:to>
      <xdr:col>73</xdr:col>
      <xdr:colOff>44450</xdr:colOff>
      <xdr:row>13</xdr:row>
      <xdr:rowOff>135164</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16</xdr:row>
      <xdr:rowOff>44571</xdr:rowOff>
    </xdr:from>
    <xdr:to>
      <xdr:col>68</xdr:col>
      <xdr:colOff>152400</xdr:colOff>
      <xdr:row>16</xdr:row>
      <xdr:rowOff>154879</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3512800" y="2787771"/>
          <a:ext cx="889000" cy="110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33564</xdr:rowOff>
    </xdr:from>
    <xdr:to>
      <xdr:col>68</xdr:col>
      <xdr:colOff>203200</xdr:colOff>
      <xdr:row>13</xdr:row>
      <xdr:rowOff>135164</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33564</xdr:rowOff>
    </xdr:from>
    <xdr:to>
      <xdr:col>64</xdr:col>
      <xdr:colOff>152400</xdr:colOff>
      <xdr:row>13</xdr:row>
      <xdr:rowOff>135164</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145341</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132140</xdr:rowOff>
    </xdr:from>
    <xdr:to>
      <xdr:col>81</xdr:col>
      <xdr:colOff>95250</xdr:colOff>
      <xdr:row>15</xdr:row>
      <xdr:rowOff>62290</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2532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104217</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2504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14</xdr:row>
      <xdr:rowOff>118352</xdr:rowOff>
    </xdr:from>
    <xdr:to>
      <xdr:col>77</xdr:col>
      <xdr:colOff>95250</xdr:colOff>
      <xdr:row>15</xdr:row>
      <xdr:rowOff>48502</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251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33279</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2605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151432</xdr:rowOff>
    </xdr:from>
    <xdr:to>
      <xdr:col>73</xdr:col>
      <xdr:colOff>44450</xdr:colOff>
      <xdr:row>16</xdr:row>
      <xdr:rowOff>81582</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2723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66359</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2809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165221</xdr:rowOff>
    </xdr:from>
    <xdr:to>
      <xdr:col>68</xdr:col>
      <xdr:colOff>203200</xdr:colOff>
      <xdr:row>16</xdr:row>
      <xdr:rowOff>95371</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273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80148</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282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104079</xdr:rowOff>
    </xdr:from>
    <xdr:to>
      <xdr:col>64</xdr:col>
      <xdr:colOff>152400</xdr:colOff>
      <xdr:row>17</xdr:row>
      <xdr:rowOff>34229</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2847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19006</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2933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熊本県南阿蘇村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10,026
9,838
137.32
12,067,232
11,414,263
633,619
6,481,746
18,627,930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14.0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に係る経常収支比率で令和６年度と令和５年度を比較すると１．３ポイント増加した。これは退職手当負担金の増や人事院勧告に伴う基本給の増が大きな要因である。今後も事業量に合わせた適正な人員配置や、退職職員数に対して新規採用職員の抑制などで人件費の削減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a:extLst>
            <a:ext uri="{FF2B5EF4-FFF2-40B4-BE49-F238E27FC236}">
              <a16:creationId xmlns:a16="http://schemas.microsoft.com/office/drawing/2014/main" id="{00000000-0008-0000-0400-00003E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37193</xdr:rowOff>
    </xdr:from>
    <xdr:to>
      <xdr:col>24</xdr:col>
      <xdr:colOff>25400</xdr:colOff>
      <xdr:row>40</xdr:row>
      <xdr:rowOff>130266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4826000" y="5695043"/>
          <a:ext cx="0" cy="12932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102343</xdr:rowOff>
    </xdr:from>
    <xdr:ext cx="762000" cy="259045"/>
    <xdr:sp macro="" textlink="">
      <xdr:nvSpPr>
        <xdr:cNvPr id="64" name="人件費最小値テキスト">
          <a:extLst>
            <a:ext uri="{FF2B5EF4-FFF2-40B4-BE49-F238E27FC236}">
              <a16:creationId xmlns:a16="http://schemas.microsoft.com/office/drawing/2014/main" id="{00000000-0008-0000-0400-000040000000}"/>
            </a:ext>
          </a:extLst>
        </xdr:cNvPr>
        <xdr:cNvSpPr txBox="1"/>
      </xdr:nvSpPr>
      <xdr:spPr>
        <a:xfrm>
          <a:off x="4914900" y="696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130266</xdr:rowOff>
    </xdr:from>
    <xdr:to>
      <xdr:col>24</xdr:col>
      <xdr:colOff>114300</xdr:colOff>
      <xdr:row>40</xdr:row>
      <xdr:rowOff>130266</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6988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123570</xdr:rowOff>
    </xdr:from>
    <xdr:ext cx="762000" cy="259045"/>
    <xdr:sp macro="" textlink="">
      <xdr:nvSpPr>
        <xdr:cNvPr id="66" name="人件費最大値テキスト">
          <a:extLst>
            <a:ext uri="{FF2B5EF4-FFF2-40B4-BE49-F238E27FC236}">
              <a16:creationId xmlns:a16="http://schemas.microsoft.com/office/drawing/2014/main" id="{00000000-0008-0000-0400-000042000000}"/>
            </a:ext>
          </a:extLst>
        </xdr:cNvPr>
        <xdr:cNvSpPr txBox="1"/>
      </xdr:nvSpPr>
      <xdr:spPr>
        <a:xfrm>
          <a:off x="4914900" y="543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37193</xdr:rowOff>
    </xdr:from>
    <xdr:to>
      <xdr:col>24</xdr:col>
      <xdr:colOff>114300</xdr:colOff>
      <xdr:row>33</xdr:row>
      <xdr:rowOff>37193</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5695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120469</xdr:rowOff>
    </xdr:from>
    <xdr:to>
      <xdr:col>24</xdr:col>
      <xdr:colOff>25400</xdr:colOff>
      <xdr:row>35</xdr:row>
      <xdr:rowOff>33927</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987800" y="5949769"/>
          <a:ext cx="838200" cy="84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131553</xdr:rowOff>
    </xdr:from>
    <xdr:ext cx="762000" cy="259045"/>
    <xdr:sp macro="" textlink="">
      <xdr:nvSpPr>
        <xdr:cNvPr id="69" name="人件費平均値テキスト">
          <a:extLst>
            <a:ext uri="{FF2B5EF4-FFF2-40B4-BE49-F238E27FC236}">
              <a16:creationId xmlns:a16="http://schemas.microsoft.com/office/drawing/2014/main" id="{00000000-0008-0000-0400-000045000000}"/>
            </a:ext>
          </a:extLst>
        </xdr:cNvPr>
        <xdr:cNvSpPr txBox="1"/>
      </xdr:nvSpPr>
      <xdr:spPr>
        <a:xfrm>
          <a:off x="4914900" y="61323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159476</xdr:rowOff>
    </xdr:from>
    <xdr:to>
      <xdr:col>24</xdr:col>
      <xdr:colOff>76200</xdr:colOff>
      <xdr:row>36</xdr:row>
      <xdr:rowOff>89626</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4775200" y="6160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120469</xdr:rowOff>
    </xdr:from>
    <xdr:to>
      <xdr:col>19</xdr:col>
      <xdr:colOff>187325</xdr:colOff>
      <xdr:row>35</xdr:row>
      <xdr:rowOff>66584</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3098800" y="5949769"/>
          <a:ext cx="889000" cy="11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94161</xdr:rowOff>
    </xdr:from>
    <xdr:to>
      <xdr:col>20</xdr:col>
      <xdr:colOff>38100</xdr:colOff>
      <xdr:row>36</xdr:row>
      <xdr:rowOff>24311</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937000" y="6094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9088</xdr:rowOff>
    </xdr:from>
    <xdr:ext cx="7366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06800" y="61812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66584</xdr:rowOff>
    </xdr:from>
    <xdr:to>
      <xdr:col>15</xdr:col>
      <xdr:colOff>98425</xdr:colOff>
      <xdr:row>35</xdr:row>
      <xdr:rowOff>131899</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flipV="1">
          <a:off x="2209800" y="6067334"/>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94161</xdr:rowOff>
    </xdr:from>
    <xdr:to>
      <xdr:col>15</xdr:col>
      <xdr:colOff>149225</xdr:colOff>
      <xdr:row>36</xdr:row>
      <xdr:rowOff>24311</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3048000" y="6094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9088</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2717800" y="618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131899</xdr:rowOff>
    </xdr:from>
    <xdr:to>
      <xdr:col>11</xdr:col>
      <xdr:colOff>9525</xdr:colOff>
      <xdr:row>36</xdr:row>
      <xdr:rowOff>162923</xdr:rowOff>
    </xdr:to>
    <xdr:cxnSp macro="">
      <xdr:nvCxnSpPr>
        <xdr:cNvPr id="77" name="直線コネクタ 76">
          <a:extLst>
            <a:ext uri="{FF2B5EF4-FFF2-40B4-BE49-F238E27FC236}">
              <a16:creationId xmlns:a16="http://schemas.microsoft.com/office/drawing/2014/main" id="{00000000-0008-0000-0400-00004D000000}"/>
            </a:ext>
          </a:extLst>
        </xdr:cNvPr>
        <xdr:cNvCxnSpPr/>
      </xdr:nvCxnSpPr>
      <xdr:spPr>
        <a:xfrm flipV="1">
          <a:off x="1320800" y="6132649"/>
          <a:ext cx="889000" cy="202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87630</xdr:rowOff>
    </xdr:from>
    <xdr:to>
      <xdr:col>11</xdr:col>
      <xdr:colOff>60325</xdr:colOff>
      <xdr:row>36</xdr:row>
      <xdr:rowOff>17780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21590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2557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828800" y="617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1089</xdr:rowOff>
    </xdr:from>
    <xdr:to>
      <xdr:col>6</xdr:col>
      <xdr:colOff>171450</xdr:colOff>
      <xdr:row>36</xdr:row>
      <xdr:rowOff>102689</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1270000" y="6173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112866</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939800" y="5942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154577</xdr:rowOff>
    </xdr:from>
    <xdr:to>
      <xdr:col>24</xdr:col>
      <xdr:colOff>76200</xdr:colOff>
      <xdr:row>35</xdr:row>
      <xdr:rowOff>84727</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775200" y="5983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171104</xdr:rowOff>
    </xdr:from>
    <xdr:ext cx="762000" cy="259045"/>
    <xdr:sp macro="" textlink="">
      <xdr:nvSpPr>
        <xdr:cNvPr id="88" name="人件費該当値テキスト">
          <a:extLst>
            <a:ext uri="{FF2B5EF4-FFF2-40B4-BE49-F238E27FC236}">
              <a16:creationId xmlns:a16="http://schemas.microsoft.com/office/drawing/2014/main" id="{00000000-0008-0000-0400-000058000000}"/>
            </a:ext>
          </a:extLst>
        </xdr:cNvPr>
        <xdr:cNvSpPr txBox="1"/>
      </xdr:nvSpPr>
      <xdr:spPr>
        <a:xfrm>
          <a:off x="4914900" y="582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69669</xdr:rowOff>
    </xdr:from>
    <xdr:to>
      <xdr:col>20</xdr:col>
      <xdr:colOff>38100</xdr:colOff>
      <xdr:row>34</xdr:row>
      <xdr:rowOff>171269</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937000" y="5898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9996</xdr:rowOff>
    </xdr:from>
    <xdr:ext cx="7366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3606800" y="56678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15784</xdr:rowOff>
    </xdr:from>
    <xdr:to>
      <xdr:col>15</xdr:col>
      <xdr:colOff>149225</xdr:colOff>
      <xdr:row>35</xdr:row>
      <xdr:rowOff>117384</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048000" y="6016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127561</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2717800" y="5785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81099</xdr:rowOff>
    </xdr:from>
    <xdr:to>
      <xdr:col>11</xdr:col>
      <xdr:colOff>60325</xdr:colOff>
      <xdr:row>36</xdr:row>
      <xdr:rowOff>11249</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2159000" y="6081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21426</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1828800" y="5850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112123</xdr:rowOff>
    </xdr:from>
    <xdr:to>
      <xdr:col>6</xdr:col>
      <xdr:colOff>171450</xdr:colOff>
      <xdr:row>37</xdr:row>
      <xdr:rowOff>42273</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1270000" y="6284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27050</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939800" y="6370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に係る経常収支比率で令和６年度と令和５年度を比較する０．２ポイント減少した。指定管理委託料、ふるさと寄付金経費の減が大きな要因である。県平均を見れば上回っていることから、今後も公共施設の統廃合及び効率的な利活用を進めることで経費削減に努めていく。</a:t>
          </a:r>
        </a:p>
      </xdr:txBody>
    </xdr:sp>
    <xdr:clientData/>
  </xdr:twoCellAnchor>
  <xdr:oneCellAnchor>
    <xdr:from>
      <xdr:col>62</xdr:col>
      <xdr:colOff>6350</xdr:colOff>
      <xdr:row>9</xdr:row>
      <xdr:rowOff>107950</xdr:rowOff>
    </xdr:from>
    <xdr:ext cx="298543" cy="225703"/>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4" name="テキスト ボックス 123">
          <a:extLst>
            <a:ext uri="{FF2B5EF4-FFF2-40B4-BE49-F238E27FC236}">
              <a16:creationId xmlns:a16="http://schemas.microsoft.com/office/drawing/2014/main" id="{00000000-0008-0000-0400-00007C000000}"/>
            </a:ext>
          </a:extLst>
        </xdr:cNvPr>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7" name="物件費グラフ枠">
          <a:extLst>
            <a:ext uri="{FF2B5EF4-FFF2-40B4-BE49-F238E27FC236}">
              <a16:creationId xmlns:a16="http://schemas.microsoft.com/office/drawing/2014/main" id="{00000000-0008-0000-0400-00007F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60325</xdr:rowOff>
    </xdr:from>
    <xdr:to>
      <xdr:col>82</xdr:col>
      <xdr:colOff>107950</xdr:colOff>
      <xdr:row>21</xdr:row>
      <xdr:rowOff>107950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flipV="1">
          <a:off x="16510000" y="2289175"/>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80027</xdr:rowOff>
    </xdr:from>
    <xdr:ext cx="762000" cy="259045"/>
    <xdr:sp macro="" textlink="">
      <xdr:nvSpPr>
        <xdr:cNvPr id="129" name="物件費最小値テキスト">
          <a:extLst>
            <a:ext uri="{FF2B5EF4-FFF2-40B4-BE49-F238E27FC236}">
              <a16:creationId xmlns:a16="http://schemas.microsoft.com/office/drawing/2014/main" id="{00000000-0008-0000-0400-000081000000}"/>
            </a:ext>
          </a:extLst>
        </xdr:cNvPr>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107950</xdr:rowOff>
    </xdr:from>
    <xdr:to>
      <xdr:col>82</xdr:col>
      <xdr:colOff>196850</xdr:colOff>
      <xdr:row>21</xdr:row>
      <xdr:rowOff>107950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146702</xdr:rowOff>
    </xdr:from>
    <xdr:ext cx="762000" cy="259045"/>
    <xdr:sp macro="" textlink="">
      <xdr:nvSpPr>
        <xdr:cNvPr id="131" name="物件費最大値テキスト">
          <a:extLst>
            <a:ext uri="{FF2B5EF4-FFF2-40B4-BE49-F238E27FC236}">
              <a16:creationId xmlns:a16="http://schemas.microsoft.com/office/drawing/2014/main" id="{00000000-0008-0000-0400-000083000000}"/>
            </a:ext>
          </a:extLst>
        </xdr:cNvPr>
        <xdr:cNvSpPr txBox="1"/>
      </xdr:nvSpPr>
      <xdr:spPr>
        <a:xfrm>
          <a:off x="16598900" y="2032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60325</xdr:rowOff>
    </xdr:from>
    <xdr:to>
      <xdr:col>82</xdr:col>
      <xdr:colOff>196850</xdr:colOff>
      <xdr:row>13</xdr:row>
      <xdr:rowOff>60325</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6421100" y="2289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22225</xdr:rowOff>
    </xdr:from>
    <xdr:to>
      <xdr:col>82</xdr:col>
      <xdr:colOff>107950</xdr:colOff>
      <xdr:row>16</xdr:row>
      <xdr:rowOff>41275</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5671800" y="2765425"/>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124477</xdr:rowOff>
    </xdr:from>
    <xdr:ext cx="762000" cy="259045"/>
    <xdr:sp macro="" textlink="">
      <xdr:nvSpPr>
        <xdr:cNvPr id="134" name="物件費平均値テキスト">
          <a:extLst>
            <a:ext uri="{FF2B5EF4-FFF2-40B4-BE49-F238E27FC236}">
              <a16:creationId xmlns:a16="http://schemas.microsoft.com/office/drawing/2014/main" id="{00000000-0008-0000-0400-000086000000}"/>
            </a:ext>
          </a:extLst>
        </xdr:cNvPr>
        <xdr:cNvSpPr txBox="1"/>
      </xdr:nvSpPr>
      <xdr:spPr>
        <a:xfrm>
          <a:off x="16598900" y="2867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152400</xdr:rowOff>
    </xdr:from>
    <xdr:to>
      <xdr:col>82</xdr:col>
      <xdr:colOff>158750</xdr:colOff>
      <xdr:row>17</xdr:row>
      <xdr:rowOff>82550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64592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41275</xdr:rowOff>
    </xdr:from>
    <xdr:to>
      <xdr:col>78</xdr:col>
      <xdr:colOff>69850</xdr:colOff>
      <xdr:row>16</xdr:row>
      <xdr:rowOff>50800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4782800" y="278447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95250</xdr:rowOff>
    </xdr:from>
    <xdr:to>
      <xdr:col>78</xdr:col>
      <xdr:colOff>120650</xdr:colOff>
      <xdr:row>17</xdr:row>
      <xdr:rowOff>25400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5621000" y="2838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10177</xdr:rowOff>
    </xdr:from>
    <xdr:ext cx="7366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290800" y="292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50800</xdr:rowOff>
    </xdr:from>
    <xdr:to>
      <xdr:col>73</xdr:col>
      <xdr:colOff>180975</xdr:colOff>
      <xdr:row>16</xdr:row>
      <xdr:rowOff>50800</xdr:rowOff>
    </xdr:to>
    <xdr:cxnSp macro="">
      <xdr:nvCxnSpPr>
        <xdr:cNvPr id="139" name="直線コネクタ 138">
          <a:extLst>
            <a:ext uri="{FF2B5EF4-FFF2-40B4-BE49-F238E27FC236}">
              <a16:creationId xmlns:a16="http://schemas.microsoft.com/office/drawing/2014/main" id="{00000000-0008-0000-0400-00008B000000}"/>
            </a:ext>
          </a:extLst>
        </xdr:cNvPr>
        <xdr:cNvCxnSpPr/>
      </xdr:nvCxnSpPr>
      <xdr:spPr>
        <a:xfrm>
          <a:off x="13893800" y="2794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57150</xdr:rowOff>
    </xdr:from>
    <xdr:to>
      <xdr:col>74</xdr:col>
      <xdr:colOff>31750</xdr:colOff>
      <xdr:row>16</xdr:row>
      <xdr:rowOff>158750</xdr:rowOff>
    </xdr:to>
    <xdr:sp macro="" textlink="">
      <xdr:nvSpPr>
        <xdr:cNvPr id="140" name="フローチャート: 判断 139">
          <a:extLst>
            <a:ext uri="{FF2B5EF4-FFF2-40B4-BE49-F238E27FC236}">
              <a16:creationId xmlns:a16="http://schemas.microsoft.com/office/drawing/2014/main" id="{00000000-0008-0000-0400-00008C000000}"/>
            </a:ext>
          </a:extLst>
        </xdr:cNvPr>
        <xdr:cNvSpPr/>
      </xdr:nvSpPr>
      <xdr:spPr>
        <a:xfrm>
          <a:off x="14732000" y="280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143527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401800" y="288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50800</xdr:rowOff>
    </xdr:from>
    <xdr:to>
      <xdr:col>69</xdr:col>
      <xdr:colOff>92075</xdr:colOff>
      <xdr:row>17</xdr:row>
      <xdr:rowOff>69850</xdr:rowOff>
    </xdr:to>
    <xdr:cxnSp macro="">
      <xdr:nvCxnSpPr>
        <xdr:cNvPr id="142" name="直線コネクタ 141">
          <a:extLst>
            <a:ext uri="{FF2B5EF4-FFF2-40B4-BE49-F238E27FC236}">
              <a16:creationId xmlns:a16="http://schemas.microsoft.com/office/drawing/2014/main" id="{00000000-0008-0000-0400-00008E000000}"/>
            </a:ext>
          </a:extLst>
        </xdr:cNvPr>
        <xdr:cNvCxnSpPr/>
      </xdr:nvCxnSpPr>
      <xdr:spPr>
        <a:xfrm flipV="1">
          <a:off x="13004800" y="27940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142875</xdr:rowOff>
    </xdr:from>
    <xdr:to>
      <xdr:col>69</xdr:col>
      <xdr:colOff>142875</xdr:colOff>
      <xdr:row>16</xdr:row>
      <xdr:rowOff>73025</xdr:rowOff>
    </xdr:to>
    <xdr:sp macro="" textlink="">
      <xdr:nvSpPr>
        <xdr:cNvPr id="143" name="フローチャート: 判断 142">
          <a:extLst>
            <a:ext uri="{FF2B5EF4-FFF2-40B4-BE49-F238E27FC236}">
              <a16:creationId xmlns:a16="http://schemas.microsoft.com/office/drawing/2014/main" id="{00000000-0008-0000-0400-00008F000000}"/>
            </a:ext>
          </a:extLst>
        </xdr:cNvPr>
        <xdr:cNvSpPr/>
      </xdr:nvSpPr>
      <xdr:spPr>
        <a:xfrm>
          <a:off x="13843000" y="2714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83202</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512800" y="248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152400</xdr:rowOff>
    </xdr:from>
    <xdr:to>
      <xdr:col>65</xdr:col>
      <xdr:colOff>53975</xdr:colOff>
      <xdr:row>16</xdr:row>
      <xdr:rowOff>82550</xdr:rowOff>
    </xdr:to>
    <xdr:sp macro="" textlink="">
      <xdr:nvSpPr>
        <xdr:cNvPr id="145" name="フローチャート: 判断 144">
          <a:extLst>
            <a:ext uri="{FF2B5EF4-FFF2-40B4-BE49-F238E27FC236}">
              <a16:creationId xmlns:a16="http://schemas.microsoft.com/office/drawing/2014/main" id="{00000000-0008-0000-0400-000091000000}"/>
            </a:ext>
          </a:extLst>
        </xdr:cNvPr>
        <xdr:cNvSpPr/>
      </xdr:nvSpPr>
      <xdr:spPr>
        <a:xfrm>
          <a:off x="12954000" y="272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92727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2623800" y="249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142875</xdr:rowOff>
    </xdr:from>
    <xdr:to>
      <xdr:col>82</xdr:col>
      <xdr:colOff>158750</xdr:colOff>
      <xdr:row>16</xdr:row>
      <xdr:rowOff>73025</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6459200" y="2714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159402</xdr:rowOff>
    </xdr:from>
    <xdr:ext cx="762000" cy="259045"/>
    <xdr:sp macro="" textlink="">
      <xdr:nvSpPr>
        <xdr:cNvPr id="153" name="物件費該当値テキスト">
          <a:extLst>
            <a:ext uri="{FF2B5EF4-FFF2-40B4-BE49-F238E27FC236}">
              <a16:creationId xmlns:a16="http://schemas.microsoft.com/office/drawing/2014/main" id="{00000000-0008-0000-0400-000099000000}"/>
            </a:ext>
          </a:extLst>
        </xdr:cNvPr>
        <xdr:cNvSpPr txBox="1"/>
      </xdr:nvSpPr>
      <xdr:spPr>
        <a:xfrm>
          <a:off x="16598900" y="2559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161925</xdr:rowOff>
    </xdr:from>
    <xdr:to>
      <xdr:col>78</xdr:col>
      <xdr:colOff>120650</xdr:colOff>
      <xdr:row>16</xdr:row>
      <xdr:rowOff>92075</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5621000" y="273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102252</xdr:rowOff>
    </xdr:from>
    <xdr:ext cx="7366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5290800" y="2502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0</xdr:rowOff>
    </xdr:from>
    <xdr:to>
      <xdr:col>74</xdr:col>
      <xdr:colOff>31750</xdr:colOff>
      <xdr:row>16</xdr:row>
      <xdr:rowOff>101600</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4732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111777</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4401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0</xdr:rowOff>
    </xdr:from>
    <xdr:to>
      <xdr:col>69</xdr:col>
      <xdr:colOff>142875</xdr:colOff>
      <xdr:row>16</xdr:row>
      <xdr:rowOff>101600</xdr:rowOff>
    </xdr:to>
    <xdr:sp macro="" textlink="">
      <xdr:nvSpPr>
        <xdr:cNvPr id="158" name="楕円 157">
          <a:extLst>
            <a:ext uri="{FF2B5EF4-FFF2-40B4-BE49-F238E27FC236}">
              <a16:creationId xmlns:a16="http://schemas.microsoft.com/office/drawing/2014/main" id="{00000000-0008-0000-0400-00009E000000}"/>
            </a:ext>
          </a:extLst>
        </xdr:cNvPr>
        <xdr:cNvSpPr/>
      </xdr:nvSpPr>
      <xdr:spPr>
        <a:xfrm>
          <a:off x="13843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86377</xdr:rowOff>
    </xdr:from>
    <xdr:ext cx="762000" cy="259045"/>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3512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19050</xdr:rowOff>
    </xdr:from>
    <xdr:to>
      <xdr:col>65</xdr:col>
      <xdr:colOff>53975</xdr:colOff>
      <xdr:row>17</xdr:row>
      <xdr:rowOff>120650</xdr:rowOff>
    </xdr:to>
    <xdr:sp macro="" textlink="">
      <xdr:nvSpPr>
        <xdr:cNvPr id="160" name="楕円 159">
          <a:extLst>
            <a:ext uri="{FF2B5EF4-FFF2-40B4-BE49-F238E27FC236}">
              <a16:creationId xmlns:a16="http://schemas.microsoft.com/office/drawing/2014/main" id="{00000000-0008-0000-0400-0000A0000000}"/>
            </a:ext>
          </a:extLst>
        </xdr:cNvPr>
        <xdr:cNvSpPr/>
      </xdr:nvSpPr>
      <xdr:spPr>
        <a:xfrm>
          <a:off x="12954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105427</xdr:rowOff>
    </xdr:from>
    <xdr:ext cx="762000" cy="259045"/>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12623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9" name="正方形/長方形 168">
          <a:extLst>
            <a:ext uri="{FF2B5EF4-FFF2-40B4-BE49-F238E27FC236}">
              <a16:creationId xmlns:a16="http://schemas.microsoft.com/office/drawing/2014/main" id="{00000000-0008-0000-0400-0000A9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70" name="正方形/長方形 169">
          <a:extLst>
            <a:ext uri="{FF2B5EF4-FFF2-40B4-BE49-F238E27FC236}">
              <a16:creationId xmlns:a16="http://schemas.microsoft.com/office/drawing/2014/main" id="{00000000-0008-0000-0400-0000AA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71" name="正方形/長方形 170">
          <a:extLst>
            <a:ext uri="{FF2B5EF4-FFF2-40B4-BE49-F238E27FC236}">
              <a16:creationId xmlns:a16="http://schemas.microsoft.com/office/drawing/2014/main" id="{00000000-0008-0000-0400-0000AB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に係る経常収支比率で令和６年度と令和５年度を比較すると０．２ポイント減少した。これは障がい児施設措置費の減が大きな要因である。類似団体平均と比較すると下回っているが、平成２８年度以後、熊本地震の影響もあり人口が減少しているため、子どもや高齢者が住みやすい村づくりを目指しながら、健診率向上や、健康づくり対策などを行い医療費抑制などに向けた取組みを進めている。</a:t>
          </a:r>
        </a:p>
      </xdr:txBody>
    </xdr:sp>
    <xdr:clientData/>
  </xdr:twoCellAnchor>
  <xdr:oneCellAnchor>
    <xdr:from>
      <xdr:col>3</xdr:col>
      <xdr:colOff>123825</xdr:colOff>
      <xdr:row>49</xdr:row>
      <xdr:rowOff>107950</xdr:rowOff>
    </xdr:from>
    <xdr:ext cx="298543" cy="225703"/>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8" name="扶助費グラフ枠">
          <a:extLst>
            <a:ext uri="{FF2B5EF4-FFF2-40B4-BE49-F238E27FC236}">
              <a16:creationId xmlns:a16="http://schemas.microsoft.com/office/drawing/2014/main" id="{00000000-0008-0000-0400-0000BC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61</xdr:row>
      <xdr:rowOff>12700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156227</xdr:rowOff>
    </xdr:from>
    <xdr:ext cx="762000" cy="259045"/>
    <xdr:sp macro="" textlink="">
      <xdr:nvSpPr>
        <xdr:cNvPr id="190" name="扶助費最小値テキスト">
          <a:extLst>
            <a:ext uri="{FF2B5EF4-FFF2-40B4-BE49-F238E27FC236}">
              <a16:creationId xmlns:a16="http://schemas.microsoft.com/office/drawing/2014/main" id="{00000000-0008-0000-0400-0000BE000000}"/>
            </a:ext>
          </a:extLst>
        </xdr:cNvPr>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12700</xdr:rowOff>
    </xdr:from>
    <xdr:to>
      <xdr:col>24</xdr:col>
      <xdr:colOff>114300</xdr:colOff>
      <xdr:row>61</xdr:row>
      <xdr:rowOff>12700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92" name="扶助費最大値テキスト">
          <a:extLst>
            <a:ext uri="{FF2B5EF4-FFF2-40B4-BE49-F238E27FC236}">
              <a16:creationId xmlns:a16="http://schemas.microsoft.com/office/drawing/2014/main" id="{00000000-0008-0000-0400-0000C0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50800</xdr:rowOff>
    </xdr:from>
    <xdr:to>
      <xdr:col>24</xdr:col>
      <xdr:colOff>25400</xdr:colOff>
      <xdr:row>54</xdr:row>
      <xdr:rowOff>88900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3987800" y="93091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48277</xdr:rowOff>
    </xdr:from>
    <xdr:ext cx="762000" cy="259045"/>
    <xdr:sp macro="" textlink="">
      <xdr:nvSpPr>
        <xdr:cNvPr id="195" name="扶助費平均値テキスト">
          <a:extLst>
            <a:ext uri="{FF2B5EF4-FFF2-40B4-BE49-F238E27FC236}">
              <a16:creationId xmlns:a16="http://schemas.microsoft.com/office/drawing/2014/main" id="{00000000-0008-0000-0400-0000C3000000}"/>
            </a:ext>
          </a:extLst>
        </xdr:cNvPr>
        <xdr:cNvSpPr txBox="1"/>
      </xdr:nvSpPr>
      <xdr:spPr>
        <a:xfrm>
          <a:off x="4914900" y="9478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76200</xdr:rowOff>
    </xdr:from>
    <xdr:to>
      <xdr:col>24</xdr:col>
      <xdr:colOff>76200</xdr:colOff>
      <xdr:row>56</xdr:row>
      <xdr:rowOff>6350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47752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31750</xdr:rowOff>
    </xdr:from>
    <xdr:to>
      <xdr:col>19</xdr:col>
      <xdr:colOff>187325</xdr:colOff>
      <xdr:row>54</xdr:row>
      <xdr:rowOff>88900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3098800" y="9290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19050</xdr:rowOff>
    </xdr:from>
    <xdr:to>
      <xdr:col>20</xdr:col>
      <xdr:colOff>38100</xdr:colOff>
      <xdr:row>55</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3937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105427</xdr:rowOff>
    </xdr:from>
    <xdr:ext cx="7366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606800" y="953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31750</xdr:rowOff>
    </xdr:from>
    <xdr:to>
      <xdr:col>15</xdr:col>
      <xdr:colOff>98425</xdr:colOff>
      <xdr:row>54</xdr:row>
      <xdr:rowOff>146050</xdr:rowOff>
    </xdr:to>
    <xdr:cxnSp macro="">
      <xdr:nvCxnSpPr>
        <xdr:cNvPr id="200" name="直線コネクタ 199">
          <a:extLst>
            <a:ext uri="{FF2B5EF4-FFF2-40B4-BE49-F238E27FC236}">
              <a16:creationId xmlns:a16="http://schemas.microsoft.com/office/drawing/2014/main" id="{00000000-0008-0000-0400-0000C8000000}"/>
            </a:ext>
          </a:extLst>
        </xdr:cNvPr>
        <xdr:cNvCxnSpPr/>
      </xdr:nvCxnSpPr>
      <xdr:spPr>
        <a:xfrm flipV="1">
          <a:off x="2209800" y="92900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152400</xdr:rowOff>
    </xdr:from>
    <xdr:to>
      <xdr:col>15</xdr:col>
      <xdr:colOff>149225</xdr:colOff>
      <xdr:row>55</xdr:row>
      <xdr:rowOff>82550</xdr:rowOff>
    </xdr:to>
    <xdr:sp macro="" textlink="">
      <xdr:nvSpPr>
        <xdr:cNvPr id="201" name="フローチャート: 判断 200">
          <a:extLst>
            <a:ext uri="{FF2B5EF4-FFF2-40B4-BE49-F238E27FC236}">
              <a16:creationId xmlns:a16="http://schemas.microsoft.com/office/drawing/2014/main" id="{00000000-0008-0000-0400-0000C9000000}"/>
            </a:ext>
          </a:extLst>
        </xdr:cNvPr>
        <xdr:cNvSpPr/>
      </xdr:nvSpPr>
      <xdr:spPr>
        <a:xfrm>
          <a:off x="3048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67327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717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146050</xdr:rowOff>
    </xdr:from>
    <xdr:to>
      <xdr:col>11</xdr:col>
      <xdr:colOff>9525</xdr:colOff>
      <xdr:row>55</xdr:row>
      <xdr:rowOff>50800</xdr:rowOff>
    </xdr:to>
    <xdr:cxnSp macro="">
      <xdr:nvCxnSpPr>
        <xdr:cNvPr id="203" name="直線コネクタ 202">
          <a:extLst>
            <a:ext uri="{FF2B5EF4-FFF2-40B4-BE49-F238E27FC236}">
              <a16:creationId xmlns:a16="http://schemas.microsoft.com/office/drawing/2014/main" id="{00000000-0008-0000-0400-0000CB000000}"/>
            </a:ext>
          </a:extLst>
        </xdr:cNvPr>
        <xdr:cNvCxnSpPr/>
      </xdr:nvCxnSpPr>
      <xdr:spPr>
        <a:xfrm flipV="1">
          <a:off x="1320800" y="94043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133350</xdr:rowOff>
    </xdr:from>
    <xdr:to>
      <xdr:col>11</xdr:col>
      <xdr:colOff>60325</xdr:colOff>
      <xdr:row>55</xdr:row>
      <xdr:rowOff>63500</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2159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48277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828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0</xdr:rowOff>
    </xdr:from>
    <xdr:to>
      <xdr:col>6</xdr:col>
      <xdr:colOff>171450</xdr:colOff>
      <xdr:row>55</xdr:row>
      <xdr:rowOff>101600</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1270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111777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939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0</xdr:rowOff>
    </xdr:from>
    <xdr:to>
      <xdr:col>24</xdr:col>
      <xdr:colOff>76200</xdr:colOff>
      <xdr:row>54</xdr:row>
      <xdr:rowOff>101600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4775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16527</xdr:rowOff>
    </xdr:from>
    <xdr:ext cx="762000" cy="259045"/>
    <xdr:sp macro="" textlink="">
      <xdr:nvSpPr>
        <xdr:cNvPr id="214" name="扶助費該当値テキスト">
          <a:extLst>
            <a:ext uri="{FF2B5EF4-FFF2-40B4-BE49-F238E27FC236}">
              <a16:creationId xmlns:a16="http://schemas.microsoft.com/office/drawing/2014/main" id="{00000000-0008-0000-0400-0000D6000000}"/>
            </a:ext>
          </a:extLst>
        </xdr:cNvPr>
        <xdr:cNvSpPr txBox="1"/>
      </xdr:nvSpPr>
      <xdr:spPr>
        <a:xfrm>
          <a:off x="49149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38100</xdr:rowOff>
    </xdr:from>
    <xdr:to>
      <xdr:col>20</xdr:col>
      <xdr:colOff>38100</xdr:colOff>
      <xdr:row>54</xdr:row>
      <xdr:rowOff>139700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937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149877</xdr:rowOff>
    </xdr:from>
    <xdr:ext cx="7366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152400</xdr:rowOff>
    </xdr:from>
    <xdr:to>
      <xdr:col>15</xdr:col>
      <xdr:colOff>149225</xdr:colOff>
      <xdr:row>54</xdr:row>
      <xdr:rowOff>82550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3048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92727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2717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95250</xdr:rowOff>
    </xdr:from>
    <xdr:to>
      <xdr:col>11</xdr:col>
      <xdr:colOff>60325</xdr:colOff>
      <xdr:row>55</xdr:row>
      <xdr:rowOff>25400</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2159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35577</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0</xdr:rowOff>
    </xdr:from>
    <xdr:to>
      <xdr:col>6</xdr:col>
      <xdr:colOff>171450</xdr:colOff>
      <xdr:row>55</xdr:row>
      <xdr:rowOff>101600</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1270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86377</xdr:rowOff>
    </xdr:from>
    <xdr:ext cx="762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939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に係る経常収支比率で令和６年度と令和５年度を比較すると１．１ポイント減少した。全国平均、県平均、類似団体平均と比較すると下回っている。これはその他における簡易水道、農業集落排水への繰出金が、公営企業会計への移行に伴い減少したことが大きな要因である。</a:t>
          </a:r>
        </a:p>
      </xdr:txBody>
    </xdr:sp>
    <xdr:clientData/>
  </xdr:twoCellAnchor>
  <xdr:oneCellAnchor>
    <xdr:from>
      <xdr:col>62</xdr:col>
      <xdr:colOff>6350</xdr:colOff>
      <xdr:row>49</xdr:row>
      <xdr:rowOff>107950</xdr:rowOff>
    </xdr:from>
    <xdr:ext cx="298543" cy="225703"/>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8" name="その他グラフ枠">
          <a:extLst>
            <a:ext uri="{FF2B5EF4-FFF2-40B4-BE49-F238E27FC236}">
              <a16:creationId xmlns:a16="http://schemas.microsoft.com/office/drawing/2014/main" id="{00000000-0008-0000-0400-0000F8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62230</xdr:rowOff>
    </xdr:from>
    <xdr:to>
      <xdr:col>82</xdr:col>
      <xdr:colOff>107950</xdr:colOff>
      <xdr:row>61</xdr:row>
      <xdr:rowOff>77470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6510000" y="91490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49547</xdr:rowOff>
    </xdr:from>
    <xdr:ext cx="762000" cy="259045"/>
    <xdr:sp macro="" textlink="">
      <xdr:nvSpPr>
        <xdr:cNvPr id="250" name="その他最小値テキスト">
          <a:extLst>
            <a:ext uri="{FF2B5EF4-FFF2-40B4-BE49-F238E27FC236}">
              <a16:creationId xmlns:a16="http://schemas.microsoft.com/office/drawing/2014/main" id="{00000000-0008-0000-0400-0000FA000000}"/>
            </a:ext>
          </a:extLst>
        </xdr:cNvPr>
        <xdr:cNvSpPr txBox="1"/>
      </xdr:nvSpPr>
      <xdr:spPr>
        <a:xfrm>
          <a:off x="16598900" y="10507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77470</xdr:rowOff>
    </xdr:from>
    <xdr:to>
      <xdr:col>82</xdr:col>
      <xdr:colOff>196850</xdr:colOff>
      <xdr:row>61</xdr:row>
      <xdr:rowOff>77470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6421100" y="10535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148607</xdr:rowOff>
    </xdr:from>
    <xdr:ext cx="762000" cy="259045"/>
    <xdr:sp macro="" textlink="">
      <xdr:nvSpPr>
        <xdr:cNvPr id="252" name="その他最大値テキスト">
          <a:extLst>
            <a:ext uri="{FF2B5EF4-FFF2-40B4-BE49-F238E27FC236}">
              <a16:creationId xmlns:a16="http://schemas.microsoft.com/office/drawing/2014/main" id="{00000000-0008-0000-0400-0000FC000000}"/>
            </a:ext>
          </a:extLst>
        </xdr:cNvPr>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62230</xdr:rowOff>
    </xdr:from>
    <xdr:to>
      <xdr:col>82</xdr:col>
      <xdr:colOff>196850</xdr:colOff>
      <xdr:row>53</xdr:row>
      <xdr:rowOff>62230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8890</xdr:rowOff>
    </xdr:from>
    <xdr:to>
      <xdr:col>82</xdr:col>
      <xdr:colOff>107950</xdr:colOff>
      <xdr:row>57</xdr:row>
      <xdr:rowOff>92710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5671800" y="978154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154957</xdr:rowOff>
    </xdr:from>
    <xdr:ext cx="762000" cy="259045"/>
    <xdr:sp macro="" textlink="">
      <xdr:nvSpPr>
        <xdr:cNvPr id="255" name="その他平均値テキスト">
          <a:extLst>
            <a:ext uri="{FF2B5EF4-FFF2-40B4-BE49-F238E27FC236}">
              <a16:creationId xmlns:a16="http://schemas.microsoft.com/office/drawing/2014/main" id="{00000000-0008-0000-0400-0000FF000000}"/>
            </a:ext>
          </a:extLst>
        </xdr:cNvPr>
        <xdr:cNvSpPr txBox="1"/>
      </xdr:nvSpPr>
      <xdr:spPr>
        <a:xfrm>
          <a:off x="16598900" y="9756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11430</xdr:rowOff>
    </xdr:from>
    <xdr:to>
      <xdr:col>82</xdr:col>
      <xdr:colOff>158750</xdr:colOff>
      <xdr:row>57</xdr:row>
      <xdr:rowOff>113030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62230</xdr:rowOff>
    </xdr:from>
    <xdr:to>
      <xdr:col>78</xdr:col>
      <xdr:colOff>69850</xdr:colOff>
      <xdr:row>57</xdr:row>
      <xdr:rowOff>92710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4782800" y="98348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133350</xdr:rowOff>
    </xdr:from>
    <xdr:to>
      <xdr:col>78</xdr:col>
      <xdr:colOff>120650</xdr:colOff>
      <xdr:row>58</xdr:row>
      <xdr:rowOff>63500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5621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48277</xdr:rowOff>
    </xdr:from>
    <xdr:ext cx="7366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24130</xdr:rowOff>
    </xdr:from>
    <xdr:to>
      <xdr:col>73</xdr:col>
      <xdr:colOff>180975</xdr:colOff>
      <xdr:row>57</xdr:row>
      <xdr:rowOff>62230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a:off x="13893800" y="97967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148590</xdr:rowOff>
    </xdr:from>
    <xdr:to>
      <xdr:col>74</xdr:col>
      <xdr:colOff>31750</xdr:colOff>
      <xdr:row>58</xdr:row>
      <xdr:rowOff>78740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4732000" y="992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63517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4018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24130</xdr:rowOff>
    </xdr:from>
    <xdr:to>
      <xdr:col>69</xdr:col>
      <xdr:colOff>92075</xdr:colOff>
      <xdr:row>57</xdr:row>
      <xdr:rowOff>69850</xdr:rowOff>
    </xdr:to>
    <xdr:cxnSp macro="">
      <xdr:nvCxnSpPr>
        <xdr:cNvPr id="263" name="直線コネクタ 262">
          <a:extLst>
            <a:ext uri="{FF2B5EF4-FFF2-40B4-BE49-F238E27FC236}">
              <a16:creationId xmlns:a16="http://schemas.microsoft.com/office/drawing/2014/main" id="{00000000-0008-0000-0400-000007010000}"/>
            </a:ext>
          </a:extLst>
        </xdr:cNvPr>
        <xdr:cNvCxnSpPr/>
      </xdr:nvCxnSpPr>
      <xdr:spPr>
        <a:xfrm flipV="1">
          <a:off x="13004800" y="97967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140970</xdr:rowOff>
    </xdr:from>
    <xdr:to>
      <xdr:col>69</xdr:col>
      <xdr:colOff>142875</xdr:colOff>
      <xdr:row>58</xdr:row>
      <xdr:rowOff>71120</xdr:rowOff>
    </xdr:to>
    <xdr:sp macro="" textlink="">
      <xdr:nvSpPr>
        <xdr:cNvPr id="264" name="フローチャート: 判断 263">
          <a:extLst>
            <a:ext uri="{FF2B5EF4-FFF2-40B4-BE49-F238E27FC236}">
              <a16:creationId xmlns:a16="http://schemas.microsoft.com/office/drawing/2014/main" id="{00000000-0008-0000-0400-000008010000}"/>
            </a:ext>
          </a:extLst>
        </xdr:cNvPr>
        <xdr:cNvSpPr/>
      </xdr:nvSpPr>
      <xdr:spPr>
        <a:xfrm>
          <a:off x="13843000" y="991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55897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35128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xdr:rowOff>
    </xdr:from>
    <xdr:to>
      <xdr:col>65</xdr:col>
      <xdr:colOff>53975</xdr:colOff>
      <xdr:row>58</xdr:row>
      <xdr:rowOff>116840</xdr:rowOff>
    </xdr:to>
    <xdr:sp macro="" textlink="">
      <xdr:nvSpPr>
        <xdr:cNvPr id="266" name="フローチャート: 判断 265">
          <a:extLst>
            <a:ext uri="{FF2B5EF4-FFF2-40B4-BE49-F238E27FC236}">
              <a16:creationId xmlns:a16="http://schemas.microsoft.com/office/drawing/2014/main" id="{00000000-0008-0000-0400-00000A010000}"/>
            </a:ext>
          </a:extLst>
        </xdr:cNvPr>
        <xdr:cNvSpPr/>
      </xdr:nvSpPr>
      <xdr:spPr>
        <a:xfrm>
          <a:off x="12954000" y="995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101617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623800" y="1004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129540</xdr:rowOff>
    </xdr:from>
    <xdr:to>
      <xdr:col>82</xdr:col>
      <xdr:colOff>158750</xdr:colOff>
      <xdr:row>57</xdr:row>
      <xdr:rowOff>59690</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64592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146067</xdr:rowOff>
    </xdr:from>
    <xdr:ext cx="762000" cy="259045"/>
    <xdr:sp macro="" textlink="">
      <xdr:nvSpPr>
        <xdr:cNvPr id="274" name="その他該当値テキスト">
          <a:extLst>
            <a:ext uri="{FF2B5EF4-FFF2-40B4-BE49-F238E27FC236}">
              <a16:creationId xmlns:a16="http://schemas.microsoft.com/office/drawing/2014/main" id="{00000000-0008-0000-0400-000012010000}"/>
            </a:ext>
          </a:extLst>
        </xdr:cNvPr>
        <xdr:cNvSpPr txBox="1"/>
      </xdr:nvSpPr>
      <xdr:spPr>
        <a:xfrm>
          <a:off x="16598900" y="957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41910</xdr:rowOff>
    </xdr:from>
    <xdr:to>
      <xdr:col>78</xdr:col>
      <xdr:colOff>120650</xdr:colOff>
      <xdr:row>57</xdr:row>
      <xdr:rowOff>143510</xdr:rowOff>
    </xdr:to>
    <xdr:sp macro="" textlink="">
      <xdr:nvSpPr>
        <xdr:cNvPr id="275" name="楕円 274">
          <a:extLst>
            <a:ext uri="{FF2B5EF4-FFF2-40B4-BE49-F238E27FC236}">
              <a16:creationId xmlns:a16="http://schemas.microsoft.com/office/drawing/2014/main" id="{00000000-0008-0000-0400-000013010000}"/>
            </a:ext>
          </a:extLst>
        </xdr:cNvPr>
        <xdr:cNvSpPr/>
      </xdr:nvSpPr>
      <xdr:spPr>
        <a:xfrm>
          <a:off x="15621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153687</xdr:rowOff>
    </xdr:from>
    <xdr:ext cx="736600" cy="259045"/>
    <xdr:sp macro="" textlink="">
      <xdr:nvSpPr>
        <xdr:cNvPr id="276" name="テキスト ボックス 275">
          <a:extLst>
            <a:ext uri="{FF2B5EF4-FFF2-40B4-BE49-F238E27FC236}">
              <a16:creationId xmlns:a16="http://schemas.microsoft.com/office/drawing/2014/main" id="{00000000-0008-0000-0400-000014010000}"/>
            </a:ext>
          </a:extLst>
        </xdr:cNvPr>
        <xdr:cNvSpPr txBox="1"/>
      </xdr:nvSpPr>
      <xdr:spPr>
        <a:xfrm>
          <a:off x="15290800" y="9583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11430</xdr:rowOff>
    </xdr:from>
    <xdr:to>
      <xdr:col>74</xdr:col>
      <xdr:colOff>31750</xdr:colOff>
      <xdr:row>57</xdr:row>
      <xdr:rowOff>113030</xdr:rowOff>
    </xdr:to>
    <xdr:sp macro="" textlink="">
      <xdr:nvSpPr>
        <xdr:cNvPr id="277" name="楕円 276">
          <a:extLst>
            <a:ext uri="{FF2B5EF4-FFF2-40B4-BE49-F238E27FC236}">
              <a16:creationId xmlns:a16="http://schemas.microsoft.com/office/drawing/2014/main" id="{00000000-0008-0000-0400-000015010000}"/>
            </a:ext>
          </a:extLst>
        </xdr:cNvPr>
        <xdr:cNvSpPr/>
      </xdr:nvSpPr>
      <xdr:spPr>
        <a:xfrm>
          <a:off x="14732000" y="978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123207</xdr:rowOff>
    </xdr:from>
    <xdr:ext cx="762000" cy="259045"/>
    <xdr:sp macro="" textlink="">
      <xdr:nvSpPr>
        <xdr:cNvPr id="278" name="テキスト ボックス 277">
          <a:extLst>
            <a:ext uri="{FF2B5EF4-FFF2-40B4-BE49-F238E27FC236}">
              <a16:creationId xmlns:a16="http://schemas.microsoft.com/office/drawing/2014/main" id="{00000000-0008-0000-0400-000016010000}"/>
            </a:ext>
          </a:extLst>
        </xdr:cNvPr>
        <xdr:cNvSpPr txBox="1"/>
      </xdr:nvSpPr>
      <xdr:spPr>
        <a:xfrm>
          <a:off x="14401800" y="955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144780</xdr:rowOff>
    </xdr:from>
    <xdr:to>
      <xdr:col>69</xdr:col>
      <xdr:colOff>142875</xdr:colOff>
      <xdr:row>57</xdr:row>
      <xdr:rowOff>74930</xdr:rowOff>
    </xdr:to>
    <xdr:sp macro="" textlink="">
      <xdr:nvSpPr>
        <xdr:cNvPr id="279" name="楕円 278">
          <a:extLst>
            <a:ext uri="{FF2B5EF4-FFF2-40B4-BE49-F238E27FC236}">
              <a16:creationId xmlns:a16="http://schemas.microsoft.com/office/drawing/2014/main" id="{00000000-0008-0000-0400-000017010000}"/>
            </a:ext>
          </a:extLst>
        </xdr:cNvPr>
        <xdr:cNvSpPr/>
      </xdr:nvSpPr>
      <xdr:spPr>
        <a:xfrm>
          <a:off x="13843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85107</xdr:rowOff>
    </xdr:from>
    <xdr:ext cx="762000" cy="259045"/>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3512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19050</xdr:rowOff>
    </xdr:from>
    <xdr:to>
      <xdr:col>65</xdr:col>
      <xdr:colOff>53975</xdr:colOff>
      <xdr:row>57</xdr:row>
      <xdr:rowOff>120650</xdr:rowOff>
    </xdr:to>
    <xdr:sp macro="" textlink="">
      <xdr:nvSpPr>
        <xdr:cNvPr id="281" name="楕円 280">
          <a:extLst>
            <a:ext uri="{FF2B5EF4-FFF2-40B4-BE49-F238E27FC236}">
              <a16:creationId xmlns:a16="http://schemas.microsoft.com/office/drawing/2014/main" id="{00000000-0008-0000-0400-000019010000}"/>
            </a:ext>
          </a:extLst>
        </xdr:cNvPr>
        <xdr:cNvSpPr/>
      </xdr:nvSpPr>
      <xdr:spPr>
        <a:xfrm>
          <a:off x="12954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130827</xdr:rowOff>
    </xdr:from>
    <xdr:ext cx="762000" cy="259045"/>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2623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に係る経常収支比率で令和６年度と令和５年度を比較すると１．６ポイント増加した。これは公営企業会計に移行に伴う簡易水道事業会計、下水道事業会計への補助金の増が大きな要因である類似団体と比較すると下回っているが、今後も予算編成時にはそれぞれの補助金が有効に利用されているかなどのチェックを行うとともに、費用対効果などを判断しながら村内活動団体への補助金の見直しを進めていく。</a:t>
          </a:r>
        </a:p>
      </xdr:txBody>
    </xdr:sp>
    <xdr:clientData/>
  </xdr:twoCellAnchor>
  <xdr:oneCellAnchor>
    <xdr:from>
      <xdr:col>62</xdr:col>
      <xdr:colOff>6350</xdr:colOff>
      <xdr:row>29</xdr:row>
      <xdr:rowOff>107950</xdr:rowOff>
    </xdr:from>
    <xdr:ext cx="298543" cy="225703"/>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8" name="テキスト ボックス 297">
          <a:extLst>
            <a:ext uri="{FF2B5EF4-FFF2-40B4-BE49-F238E27FC236}">
              <a16:creationId xmlns:a16="http://schemas.microsoft.com/office/drawing/2014/main" id="{00000000-0008-0000-0400-00002A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300" name="テキスト ボックス 299">
          <a:extLst>
            <a:ext uri="{FF2B5EF4-FFF2-40B4-BE49-F238E27FC236}">
              <a16:creationId xmlns:a16="http://schemas.microsoft.com/office/drawing/2014/main" id="{00000000-0008-0000-0400-00002C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302" name="テキスト ボックス 301">
          <a:extLst>
            <a:ext uri="{FF2B5EF4-FFF2-40B4-BE49-F238E27FC236}">
              <a16:creationId xmlns:a16="http://schemas.microsoft.com/office/drawing/2014/main" id="{00000000-0008-0000-0400-00002E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29845</xdr:rowOff>
    </xdr:from>
    <xdr:to>
      <xdr:col>82</xdr:col>
      <xdr:colOff>107950</xdr:colOff>
      <xdr:row>40</xdr:row>
      <xdr:rowOff>132715</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6510000" y="5687695"/>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104792</xdr:rowOff>
    </xdr:from>
    <xdr:ext cx="762000" cy="259045"/>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6598900" y="6962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132715</xdr:rowOff>
    </xdr:from>
    <xdr:to>
      <xdr:col>82</xdr:col>
      <xdr:colOff>196850</xdr:colOff>
      <xdr:row>40</xdr:row>
      <xdr:rowOff>132715</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6990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116222</xdr:rowOff>
    </xdr:from>
    <xdr:ext cx="762000" cy="259045"/>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6598900" y="543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29845</xdr:rowOff>
    </xdr:from>
    <xdr:to>
      <xdr:col>82</xdr:col>
      <xdr:colOff>196850</xdr:colOff>
      <xdr:row>33</xdr:row>
      <xdr:rowOff>29845</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6421100" y="568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29845</xdr:rowOff>
    </xdr:from>
    <xdr:to>
      <xdr:col>82</xdr:col>
      <xdr:colOff>107950</xdr:colOff>
      <xdr:row>34</xdr:row>
      <xdr:rowOff>121285</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5671800" y="5859145"/>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162577</xdr:rowOff>
    </xdr:from>
    <xdr:ext cx="762000" cy="259045"/>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6598900" y="6163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19050</xdr:rowOff>
    </xdr:from>
    <xdr:to>
      <xdr:col>82</xdr:col>
      <xdr:colOff>158750</xdr:colOff>
      <xdr:row>36</xdr:row>
      <xdr:rowOff>120650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64592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29845</xdr:rowOff>
    </xdr:from>
    <xdr:to>
      <xdr:col>78</xdr:col>
      <xdr:colOff>69850</xdr:colOff>
      <xdr:row>34</xdr:row>
      <xdr:rowOff>41275</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4782800" y="585914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104775</xdr:rowOff>
    </xdr:from>
    <xdr:to>
      <xdr:col>78</xdr:col>
      <xdr:colOff>120650</xdr:colOff>
      <xdr:row>36</xdr:row>
      <xdr:rowOff>34925</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5621000" y="6105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19702</xdr:rowOff>
    </xdr:from>
    <xdr:ext cx="7366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5290800" y="6191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41275</xdr:rowOff>
    </xdr:from>
    <xdr:to>
      <xdr:col>73</xdr:col>
      <xdr:colOff>180975</xdr:colOff>
      <xdr:row>35</xdr:row>
      <xdr:rowOff>18415</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3893800" y="5870575"/>
          <a:ext cx="889000" cy="14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59055</xdr:rowOff>
    </xdr:from>
    <xdr:to>
      <xdr:col>74</xdr:col>
      <xdr:colOff>31750</xdr:colOff>
      <xdr:row>35</xdr:row>
      <xdr:rowOff>160655</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4732000" y="6059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145432</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401800" y="6146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18415</xdr:rowOff>
    </xdr:from>
    <xdr:to>
      <xdr:col>69</xdr:col>
      <xdr:colOff>92075</xdr:colOff>
      <xdr:row>35</xdr:row>
      <xdr:rowOff>138430</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3004800" y="6019165"/>
          <a:ext cx="8890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13335</xdr:rowOff>
    </xdr:from>
    <xdr:to>
      <xdr:col>69</xdr:col>
      <xdr:colOff>142875</xdr:colOff>
      <xdr:row>35</xdr:row>
      <xdr:rowOff>114935</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38430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99712</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610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64770</xdr:rowOff>
    </xdr:from>
    <xdr:to>
      <xdr:col>65</xdr:col>
      <xdr:colOff>53975</xdr:colOff>
      <xdr:row>35</xdr:row>
      <xdr:rowOff>166370</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2954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5097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70485</xdr:rowOff>
    </xdr:from>
    <xdr:to>
      <xdr:col>82</xdr:col>
      <xdr:colOff>158750</xdr:colOff>
      <xdr:row>35</xdr:row>
      <xdr:rowOff>635</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6459200" y="589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87012</xdr:rowOff>
    </xdr:from>
    <xdr:ext cx="762000" cy="259045"/>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6598900" y="574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33</xdr:row>
      <xdr:rowOff>150495</xdr:rowOff>
    </xdr:from>
    <xdr:to>
      <xdr:col>78</xdr:col>
      <xdr:colOff>120650</xdr:colOff>
      <xdr:row>34</xdr:row>
      <xdr:rowOff>80645</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5621000" y="5808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90822</xdr:rowOff>
    </xdr:from>
    <xdr:ext cx="7366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290800" y="55772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33</xdr:row>
      <xdr:rowOff>161925</xdr:rowOff>
    </xdr:from>
    <xdr:to>
      <xdr:col>74</xdr:col>
      <xdr:colOff>31750</xdr:colOff>
      <xdr:row>34</xdr:row>
      <xdr:rowOff>92075</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4732000" y="5819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102252</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4401800" y="5588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139065</xdr:rowOff>
    </xdr:from>
    <xdr:to>
      <xdr:col>69</xdr:col>
      <xdr:colOff>142875</xdr:colOff>
      <xdr:row>35</xdr:row>
      <xdr:rowOff>69215</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3843000" y="5968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79392</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3512800" y="5737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87630</xdr:rowOff>
    </xdr:from>
    <xdr:to>
      <xdr:col>65</xdr:col>
      <xdr:colOff>53975</xdr:colOff>
      <xdr:row>36</xdr:row>
      <xdr:rowOff>17780</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2954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2557</xdr:rowOff>
    </xdr:from>
    <xdr:ext cx="762000" cy="25904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2623800" y="617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に係る経常収支比率で令和６年度と令和５年度を比較すると０．９ポイント減少した。これは臨時財政対策債、過疎対策事業債の減が大きな要因である。今後は、行財政改革に伴う大型事業の縮減及び普通建設事業については事業の重要性、緊急性、費用対効果を勘案しながら事業費の抑制を図り公債費の圧縮に取り組む方針としている。</a:t>
          </a:r>
        </a:p>
      </xdr:txBody>
    </xdr:sp>
    <xdr:clientData/>
  </xdr:twoCellAnchor>
  <xdr:oneCellAnchor>
    <xdr:from>
      <xdr:col>3</xdr:col>
      <xdr:colOff>123825</xdr:colOff>
      <xdr:row>69</xdr:row>
      <xdr:rowOff>107950</xdr:rowOff>
    </xdr:from>
    <xdr:ext cx="298543" cy="225703"/>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5" name="公債費グラフ枠">
          <a:extLst>
            <a:ext uri="{FF2B5EF4-FFF2-40B4-BE49-F238E27FC236}">
              <a16:creationId xmlns:a16="http://schemas.microsoft.com/office/drawing/2014/main" id="{00000000-0008-0000-0400-00006D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81</xdr:row>
      <xdr:rowOff>39370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4826000" y="125095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11447</xdr:rowOff>
    </xdr:from>
    <xdr:ext cx="762000" cy="259045"/>
    <xdr:sp macro="" textlink="">
      <xdr:nvSpPr>
        <xdr:cNvPr id="367" name="公債費最小値テキスト">
          <a:extLst>
            <a:ext uri="{FF2B5EF4-FFF2-40B4-BE49-F238E27FC236}">
              <a16:creationId xmlns:a16="http://schemas.microsoft.com/office/drawing/2014/main" id="{00000000-0008-0000-0400-00006F010000}"/>
            </a:ext>
          </a:extLst>
        </xdr:cNvPr>
        <xdr:cNvSpPr txBox="1"/>
      </xdr:nvSpPr>
      <xdr:spPr>
        <a:xfrm>
          <a:off x="4914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39370</xdr:rowOff>
    </xdr:from>
    <xdr:to>
      <xdr:col>24</xdr:col>
      <xdr:colOff>114300</xdr:colOff>
      <xdr:row>81</xdr:row>
      <xdr:rowOff>39370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4737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9" name="公債費最大値テキスト">
          <a:extLst>
            <a:ext uri="{FF2B5EF4-FFF2-40B4-BE49-F238E27FC236}">
              <a16:creationId xmlns:a16="http://schemas.microsoft.com/office/drawing/2014/main" id="{00000000-0008-0000-0400-000071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81</xdr:row>
      <xdr:rowOff>39370</xdr:rowOff>
    </xdr:from>
    <xdr:to>
      <xdr:col>24</xdr:col>
      <xdr:colOff>25400</xdr:colOff>
      <xdr:row>81</xdr:row>
      <xdr:rowOff>73661</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987800" y="13926820"/>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130827</xdr:rowOff>
    </xdr:from>
    <xdr:ext cx="762000" cy="259045"/>
    <xdr:sp macro="" textlink="">
      <xdr:nvSpPr>
        <xdr:cNvPr id="372" name="公債費平均値テキスト">
          <a:extLst>
            <a:ext uri="{FF2B5EF4-FFF2-40B4-BE49-F238E27FC236}">
              <a16:creationId xmlns:a16="http://schemas.microsoft.com/office/drawing/2014/main" id="{00000000-0008-0000-0400-000074010000}"/>
            </a:ext>
          </a:extLst>
        </xdr:cNvPr>
        <xdr:cNvSpPr txBox="1"/>
      </xdr:nvSpPr>
      <xdr:spPr>
        <a:xfrm>
          <a:off x="4914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81</xdr:row>
      <xdr:rowOff>1270</xdr:rowOff>
    </xdr:from>
    <xdr:to>
      <xdr:col>19</xdr:col>
      <xdr:colOff>187325</xdr:colOff>
      <xdr:row>81</xdr:row>
      <xdr:rowOff>73661</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3098800" y="13888720"/>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129539</xdr:rowOff>
    </xdr:from>
    <xdr:to>
      <xdr:col>20</xdr:col>
      <xdr:colOff>38100</xdr:colOff>
      <xdr:row>77</xdr:row>
      <xdr:rowOff>59689</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69867</xdr:rowOff>
    </xdr:from>
    <xdr:ext cx="7366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3606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80</xdr:row>
      <xdr:rowOff>96520</xdr:rowOff>
    </xdr:from>
    <xdr:to>
      <xdr:col>15</xdr:col>
      <xdr:colOff>98425</xdr:colOff>
      <xdr:row>81</xdr:row>
      <xdr:rowOff>1270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a:off x="2209800" y="138125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163830</xdr:rowOff>
    </xdr:from>
    <xdr:to>
      <xdr:col>15</xdr:col>
      <xdr:colOff>149225</xdr:colOff>
      <xdr:row>77</xdr:row>
      <xdr:rowOff>93980</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3048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104157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717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77470</xdr:rowOff>
    </xdr:from>
    <xdr:to>
      <xdr:col>11</xdr:col>
      <xdr:colOff>9525</xdr:colOff>
      <xdr:row>80</xdr:row>
      <xdr:rowOff>96520</xdr:rowOff>
    </xdr:to>
    <xdr:cxnSp macro="">
      <xdr:nvCxnSpPr>
        <xdr:cNvPr id="380" name="直線コネクタ 379">
          <a:extLst>
            <a:ext uri="{FF2B5EF4-FFF2-40B4-BE49-F238E27FC236}">
              <a16:creationId xmlns:a16="http://schemas.microsoft.com/office/drawing/2014/main" id="{00000000-0008-0000-0400-00007C010000}"/>
            </a:ext>
          </a:extLst>
        </xdr:cNvPr>
        <xdr:cNvCxnSpPr/>
      </xdr:nvCxnSpPr>
      <xdr:spPr>
        <a:xfrm>
          <a:off x="1320800" y="1362202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118111</xdr:rowOff>
    </xdr:from>
    <xdr:to>
      <xdr:col>11</xdr:col>
      <xdr:colOff>60325</xdr:colOff>
      <xdr:row>77</xdr:row>
      <xdr:rowOff>48261</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2159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58437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828800" y="1291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140970</xdr:rowOff>
    </xdr:from>
    <xdr:to>
      <xdr:col>6</xdr:col>
      <xdr:colOff>171450</xdr:colOff>
      <xdr:row>77</xdr:row>
      <xdr:rowOff>71120</xdr:rowOff>
    </xdr:to>
    <xdr:sp macro="" textlink="">
      <xdr:nvSpPr>
        <xdr:cNvPr id="383" name="フローチャート: 判断 382">
          <a:extLst>
            <a:ext uri="{FF2B5EF4-FFF2-40B4-BE49-F238E27FC236}">
              <a16:creationId xmlns:a16="http://schemas.microsoft.com/office/drawing/2014/main" id="{00000000-0008-0000-0400-00007F010000}"/>
            </a:ext>
          </a:extLst>
        </xdr:cNvPr>
        <xdr:cNvSpPr/>
      </xdr:nvSpPr>
      <xdr:spPr>
        <a:xfrm>
          <a:off x="1270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81297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939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80</xdr:row>
      <xdr:rowOff>160020</xdr:rowOff>
    </xdr:from>
    <xdr:to>
      <xdr:col>24</xdr:col>
      <xdr:colOff>76200</xdr:colOff>
      <xdr:row>81</xdr:row>
      <xdr:rowOff>90170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4775200" y="1387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80</xdr:row>
      <xdr:rowOff>68597</xdr:rowOff>
    </xdr:from>
    <xdr:ext cx="762000" cy="259045"/>
    <xdr:sp macro="" textlink="">
      <xdr:nvSpPr>
        <xdr:cNvPr id="391" name="公債費該当値テキスト">
          <a:extLst>
            <a:ext uri="{FF2B5EF4-FFF2-40B4-BE49-F238E27FC236}">
              <a16:creationId xmlns:a16="http://schemas.microsoft.com/office/drawing/2014/main" id="{00000000-0008-0000-0400-000087010000}"/>
            </a:ext>
          </a:extLst>
        </xdr:cNvPr>
        <xdr:cNvSpPr txBox="1"/>
      </xdr:nvSpPr>
      <xdr:spPr>
        <a:xfrm>
          <a:off x="4914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81</xdr:row>
      <xdr:rowOff>22861</xdr:rowOff>
    </xdr:from>
    <xdr:to>
      <xdr:col>20</xdr:col>
      <xdr:colOff>38100</xdr:colOff>
      <xdr:row>81</xdr:row>
      <xdr:rowOff>124461</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3937000" y="13910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81</xdr:row>
      <xdr:rowOff>109238</xdr:rowOff>
    </xdr:from>
    <xdr:ext cx="7366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3606800" y="13996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80</xdr:row>
      <xdr:rowOff>121920</xdr:rowOff>
    </xdr:from>
    <xdr:to>
      <xdr:col>15</xdr:col>
      <xdr:colOff>149225</xdr:colOff>
      <xdr:row>81</xdr:row>
      <xdr:rowOff>52070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3048000" y="1383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81</xdr:row>
      <xdr:rowOff>36847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2717800" y="1392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80</xdr:row>
      <xdr:rowOff>45720</xdr:rowOff>
    </xdr:from>
    <xdr:to>
      <xdr:col>11</xdr:col>
      <xdr:colOff>60325</xdr:colOff>
      <xdr:row>80</xdr:row>
      <xdr:rowOff>147320</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2159000" y="1376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132097</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828800" y="1384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26670</xdr:rowOff>
    </xdr:from>
    <xdr:to>
      <xdr:col>6</xdr:col>
      <xdr:colOff>171450</xdr:colOff>
      <xdr:row>79</xdr:row>
      <xdr:rowOff>128270</xdr:rowOff>
    </xdr:to>
    <xdr:sp macro="" textlink="">
      <xdr:nvSpPr>
        <xdr:cNvPr id="398" name="楕円 397">
          <a:extLst>
            <a:ext uri="{FF2B5EF4-FFF2-40B4-BE49-F238E27FC236}">
              <a16:creationId xmlns:a16="http://schemas.microsoft.com/office/drawing/2014/main" id="{00000000-0008-0000-0400-00008E010000}"/>
            </a:ext>
          </a:extLst>
        </xdr:cNvPr>
        <xdr:cNvSpPr/>
      </xdr:nvSpPr>
      <xdr:spPr>
        <a:xfrm>
          <a:off x="1270000" y="1357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113047</xdr:rowOff>
    </xdr:from>
    <xdr:ext cx="762000" cy="259045"/>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939800" y="1365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に係る経常収支比率で令和６年度と令和５年度を比較すると１．４ポイント増加した。全国平均、県平均、類似団体平均と比較すると下回っているが、補助費等が県平均を０．８ポイント上回っていることから、今後も行財政改革の着実な推進と公共施設の統廃合及び効率的な利活用を進めることで経費削減に努めていく。</a:t>
          </a:r>
        </a:p>
      </xdr:txBody>
    </xdr:sp>
    <xdr:clientData/>
  </xdr:twoCellAnchor>
  <xdr:oneCellAnchor>
    <xdr:from>
      <xdr:col>62</xdr:col>
      <xdr:colOff>6350</xdr:colOff>
      <xdr:row>69</xdr:row>
      <xdr:rowOff>107950</xdr:rowOff>
    </xdr:from>
    <xdr:ext cx="298543" cy="225703"/>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6" name="公債費以外グラフ枠">
          <a:extLst>
            <a:ext uri="{FF2B5EF4-FFF2-40B4-BE49-F238E27FC236}">
              <a16:creationId xmlns:a16="http://schemas.microsoft.com/office/drawing/2014/main" id="{00000000-0008-0000-0400-0000AA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12700</xdr:rowOff>
    </xdr:from>
    <xdr:to>
      <xdr:col>82</xdr:col>
      <xdr:colOff>107950</xdr:colOff>
      <xdr:row>80</xdr:row>
      <xdr:rowOff>119380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6510000" y="12700000"/>
          <a:ext cx="0" cy="1135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91457</xdr:rowOff>
    </xdr:from>
    <xdr:ext cx="762000" cy="259045"/>
    <xdr:sp macro="" textlink="">
      <xdr:nvSpPr>
        <xdr:cNvPr id="428" name="公債費以外最小値テキスト">
          <a:extLst>
            <a:ext uri="{FF2B5EF4-FFF2-40B4-BE49-F238E27FC236}">
              <a16:creationId xmlns:a16="http://schemas.microsoft.com/office/drawing/2014/main" id="{00000000-0008-0000-0400-0000AC010000}"/>
            </a:ext>
          </a:extLst>
        </xdr:cNvPr>
        <xdr:cNvSpPr txBox="1"/>
      </xdr:nvSpPr>
      <xdr:spPr>
        <a:xfrm>
          <a:off x="16598900" y="1380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119380</xdr:rowOff>
    </xdr:from>
    <xdr:to>
      <xdr:col>82</xdr:col>
      <xdr:colOff>196850</xdr:colOff>
      <xdr:row>80</xdr:row>
      <xdr:rowOff>119380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6421100" y="13835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99077</xdr:rowOff>
    </xdr:from>
    <xdr:ext cx="762000" cy="259045"/>
    <xdr:sp macro="" textlink="">
      <xdr:nvSpPr>
        <xdr:cNvPr id="430" name="公債費以外最大値テキスト">
          <a:extLst>
            <a:ext uri="{FF2B5EF4-FFF2-40B4-BE49-F238E27FC236}">
              <a16:creationId xmlns:a16="http://schemas.microsoft.com/office/drawing/2014/main" id="{00000000-0008-0000-0400-0000AE010000}"/>
            </a:ext>
          </a:extLst>
        </xdr:cNvPr>
        <xdr:cNvSpPr txBox="1"/>
      </xdr:nvSpPr>
      <xdr:spPr>
        <a:xfrm>
          <a:off x="16598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12700</xdr:rowOff>
    </xdr:from>
    <xdr:to>
      <xdr:col>82</xdr:col>
      <xdr:colOff>196850</xdr:colOff>
      <xdr:row>74</xdr:row>
      <xdr:rowOff>12700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6421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100330</xdr:rowOff>
    </xdr:from>
    <xdr:to>
      <xdr:col>82</xdr:col>
      <xdr:colOff>107950</xdr:colOff>
      <xdr:row>74</xdr:row>
      <xdr:rowOff>153670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5671800" y="1278763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6366</xdr:rowOff>
    </xdr:from>
    <xdr:ext cx="762000" cy="259045"/>
    <xdr:sp macro="" textlink="">
      <xdr:nvSpPr>
        <xdr:cNvPr id="433" name="公債費以外平均値テキスト">
          <a:extLst>
            <a:ext uri="{FF2B5EF4-FFF2-40B4-BE49-F238E27FC236}">
              <a16:creationId xmlns:a16="http://schemas.microsoft.com/office/drawing/2014/main" id="{00000000-0008-0000-0400-0000B1010000}"/>
            </a:ext>
          </a:extLst>
        </xdr:cNvPr>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34289</xdr:rowOff>
    </xdr:from>
    <xdr:to>
      <xdr:col>82</xdr:col>
      <xdr:colOff>158750</xdr:colOff>
      <xdr:row>77</xdr:row>
      <xdr:rowOff>135889</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100330</xdr:rowOff>
    </xdr:from>
    <xdr:to>
      <xdr:col>78</xdr:col>
      <xdr:colOff>69850</xdr:colOff>
      <xdr:row>74</xdr:row>
      <xdr:rowOff>153670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4782800" y="1278763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137161</xdr:rowOff>
    </xdr:from>
    <xdr:to>
      <xdr:col>78</xdr:col>
      <xdr:colOff>120650</xdr:colOff>
      <xdr:row>77</xdr:row>
      <xdr:rowOff>67311</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52088</xdr:rowOff>
    </xdr:from>
    <xdr:ext cx="7366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5290800" y="13253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153670</xdr:rowOff>
    </xdr:from>
    <xdr:to>
      <xdr:col>73</xdr:col>
      <xdr:colOff>180975</xdr:colOff>
      <xdr:row>75</xdr:row>
      <xdr:rowOff>123190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3893800" y="12840970"/>
          <a:ext cx="889000" cy="14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91439</xdr:rowOff>
    </xdr:from>
    <xdr:to>
      <xdr:col>74</xdr:col>
      <xdr:colOff>31750</xdr:colOff>
      <xdr:row>77</xdr:row>
      <xdr:rowOff>21589</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4732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6366</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401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123190</xdr:rowOff>
    </xdr:from>
    <xdr:to>
      <xdr:col>69</xdr:col>
      <xdr:colOff>92075</xdr:colOff>
      <xdr:row>77</xdr:row>
      <xdr:rowOff>92711</xdr:rowOff>
    </xdr:to>
    <xdr:cxnSp macro="">
      <xdr:nvCxnSpPr>
        <xdr:cNvPr id="441" name="直線コネクタ 440">
          <a:extLst>
            <a:ext uri="{FF2B5EF4-FFF2-40B4-BE49-F238E27FC236}">
              <a16:creationId xmlns:a16="http://schemas.microsoft.com/office/drawing/2014/main" id="{00000000-0008-0000-0400-0000B9010000}"/>
            </a:ext>
          </a:extLst>
        </xdr:cNvPr>
        <xdr:cNvCxnSpPr/>
      </xdr:nvCxnSpPr>
      <xdr:spPr>
        <a:xfrm flipV="1">
          <a:off x="13004800" y="12981940"/>
          <a:ext cx="889000" cy="312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15239</xdr:rowOff>
    </xdr:from>
    <xdr:to>
      <xdr:col>69</xdr:col>
      <xdr:colOff>142875</xdr:colOff>
      <xdr:row>76</xdr:row>
      <xdr:rowOff>116839</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3843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101616</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5128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133350</xdr:rowOff>
    </xdr:from>
    <xdr:to>
      <xdr:col>65</xdr:col>
      <xdr:colOff>53975</xdr:colOff>
      <xdr:row>77</xdr:row>
      <xdr:rowOff>63500</xdr:rowOff>
    </xdr:to>
    <xdr:sp macro="" textlink="">
      <xdr:nvSpPr>
        <xdr:cNvPr id="444" name="フローチャート: 判断 443">
          <a:extLst>
            <a:ext uri="{FF2B5EF4-FFF2-40B4-BE49-F238E27FC236}">
              <a16:creationId xmlns:a16="http://schemas.microsoft.com/office/drawing/2014/main" id="{00000000-0008-0000-0400-0000BC010000}"/>
            </a:ext>
          </a:extLst>
        </xdr:cNvPr>
        <xdr:cNvSpPr/>
      </xdr:nvSpPr>
      <xdr:spPr>
        <a:xfrm>
          <a:off x="12954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73677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623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102870</xdr:rowOff>
    </xdr:from>
    <xdr:to>
      <xdr:col>82</xdr:col>
      <xdr:colOff>158750</xdr:colOff>
      <xdr:row>75</xdr:row>
      <xdr:rowOff>33020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6459200" y="1279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73</xdr:row>
      <xdr:rowOff>119397</xdr:rowOff>
    </xdr:from>
    <xdr:ext cx="762000" cy="259045"/>
    <xdr:sp macro="" textlink="">
      <xdr:nvSpPr>
        <xdr:cNvPr id="452" name="公債費以外該当値テキスト">
          <a:extLst>
            <a:ext uri="{FF2B5EF4-FFF2-40B4-BE49-F238E27FC236}">
              <a16:creationId xmlns:a16="http://schemas.microsoft.com/office/drawing/2014/main" id="{00000000-0008-0000-0400-0000C4010000}"/>
            </a:ext>
          </a:extLst>
        </xdr:cNvPr>
        <xdr:cNvSpPr txBox="1"/>
      </xdr:nvSpPr>
      <xdr:spPr>
        <a:xfrm>
          <a:off x="16598900" y="1263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49530</xdr:rowOff>
    </xdr:from>
    <xdr:to>
      <xdr:col>78</xdr:col>
      <xdr:colOff>120650</xdr:colOff>
      <xdr:row>74</xdr:row>
      <xdr:rowOff>151130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5621000" y="1273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72</xdr:row>
      <xdr:rowOff>161307</xdr:rowOff>
    </xdr:from>
    <xdr:ext cx="7366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5290800" y="12505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102870</xdr:rowOff>
    </xdr:from>
    <xdr:to>
      <xdr:col>74</xdr:col>
      <xdr:colOff>31750</xdr:colOff>
      <xdr:row>75</xdr:row>
      <xdr:rowOff>33020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4732000" y="1279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43197</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4401800" y="1255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72390</xdr:rowOff>
    </xdr:from>
    <xdr:to>
      <xdr:col>69</xdr:col>
      <xdr:colOff>142875</xdr:colOff>
      <xdr:row>76</xdr:row>
      <xdr:rowOff>2539</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38430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12717</xdr:rowOff>
    </xdr:from>
    <xdr:ext cx="762000" cy="259045"/>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3512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41911</xdr:rowOff>
    </xdr:from>
    <xdr:to>
      <xdr:col>65</xdr:col>
      <xdr:colOff>53975</xdr:colOff>
      <xdr:row>77</xdr:row>
      <xdr:rowOff>143511</xdr:rowOff>
    </xdr:to>
    <xdr:sp macro="" textlink="">
      <xdr:nvSpPr>
        <xdr:cNvPr id="459" name="楕円 458">
          <a:extLst>
            <a:ext uri="{FF2B5EF4-FFF2-40B4-BE49-F238E27FC236}">
              <a16:creationId xmlns:a16="http://schemas.microsoft.com/office/drawing/2014/main" id="{00000000-0008-0000-0400-0000CB010000}"/>
            </a:ext>
          </a:extLst>
        </xdr:cNvPr>
        <xdr:cNvSpPr/>
      </xdr:nvSpPr>
      <xdr:spPr>
        <a:xfrm>
          <a:off x="12954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128288</xdr:rowOff>
    </xdr:from>
    <xdr:ext cx="762000" cy="259045"/>
    <xdr:sp macro="" textlink="">
      <xdr:nvSpPr>
        <xdr:cNvPr id="460" name="テキスト ボックス 459">
          <a:extLst>
            <a:ext uri="{FF2B5EF4-FFF2-40B4-BE49-F238E27FC236}">
              <a16:creationId xmlns:a16="http://schemas.microsoft.com/office/drawing/2014/main" id="{00000000-0008-0000-0400-0000CC010000}"/>
            </a:ext>
          </a:extLst>
        </xdr:cNvPr>
        <xdr:cNvSpPr txBox="1"/>
      </xdr:nvSpPr>
      <xdr:spPr>
        <a:xfrm>
          <a:off x="12623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熊本県南阿蘇村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8785</xdr:rowOff>
    </xdr:from>
    <xdr:to>
      <xdr:col>29</xdr:col>
      <xdr:colOff>127000</xdr:colOff>
      <xdr:row>19</xdr:row>
      <xdr:rowOff>121814</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2113810"/>
          <a:ext cx="0" cy="131317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93891</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399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121814</xdr:rowOff>
    </xdr:from>
    <xdr:to>
      <xdr:col>30</xdr:col>
      <xdr:colOff>25400</xdr:colOff>
      <xdr:row>19</xdr:row>
      <xdr:rowOff>121814</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4269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95162</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85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8785</xdr:rowOff>
    </xdr:from>
    <xdr:to>
      <xdr:col>30</xdr:col>
      <xdr:colOff>25400</xdr:colOff>
      <xdr:row>12</xdr:row>
      <xdr:rowOff>8785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2113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165961</xdr:rowOff>
    </xdr:from>
    <xdr:to>
      <xdr:col>29</xdr:col>
      <xdr:colOff>127000</xdr:colOff>
      <xdr:row>18</xdr:row>
      <xdr:rowOff>41872</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3128236"/>
          <a:ext cx="647700" cy="473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95034</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714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78507</xdr:rowOff>
    </xdr:from>
    <xdr:to>
      <xdr:col>29</xdr:col>
      <xdr:colOff>177800</xdr:colOff>
      <xdr:row>17</xdr:row>
      <xdr:rowOff>8657</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28693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41872</xdr:rowOff>
    </xdr:from>
    <xdr:to>
      <xdr:col>26</xdr:col>
      <xdr:colOff>50800</xdr:colOff>
      <xdr:row>18</xdr:row>
      <xdr:rowOff>61381</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4305300" y="3175597"/>
          <a:ext cx="698500" cy="195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159633</xdr:rowOff>
    </xdr:from>
    <xdr:to>
      <xdr:col>26</xdr:col>
      <xdr:colOff>101600</xdr:colOff>
      <xdr:row>17</xdr:row>
      <xdr:rowOff>89783</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29504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99960</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27193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50161</xdr:rowOff>
    </xdr:from>
    <xdr:to>
      <xdr:col>22</xdr:col>
      <xdr:colOff>114300</xdr:colOff>
      <xdr:row>18</xdr:row>
      <xdr:rowOff>61381</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a:off x="3606800" y="3183886"/>
          <a:ext cx="698500" cy="112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30789</xdr:rowOff>
    </xdr:from>
    <xdr:to>
      <xdr:col>22</xdr:col>
      <xdr:colOff>165100</xdr:colOff>
      <xdr:row>17</xdr:row>
      <xdr:rowOff>132389</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29930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142566</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276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25761</xdr:rowOff>
    </xdr:from>
    <xdr:to>
      <xdr:col>18</xdr:col>
      <xdr:colOff>177800</xdr:colOff>
      <xdr:row>18</xdr:row>
      <xdr:rowOff>50161</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a:off x="2908300" y="3159486"/>
          <a:ext cx="698500" cy="244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55355</xdr:rowOff>
    </xdr:from>
    <xdr:to>
      <xdr:col>19</xdr:col>
      <xdr:colOff>38100</xdr:colOff>
      <xdr:row>17</xdr:row>
      <xdr:rowOff>156955</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30176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167132</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2786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81159</xdr:rowOff>
    </xdr:from>
    <xdr:to>
      <xdr:col>15</xdr:col>
      <xdr:colOff>101600</xdr:colOff>
      <xdr:row>18</xdr:row>
      <xdr:rowOff>11309</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30434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21486</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2812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115161</xdr:rowOff>
    </xdr:from>
    <xdr:to>
      <xdr:col>29</xdr:col>
      <xdr:colOff>177800</xdr:colOff>
      <xdr:row>18</xdr:row>
      <xdr:rowOff>45311</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30774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87238</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304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162522</xdr:rowOff>
    </xdr:from>
    <xdr:to>
      <xdr:col>26</xdr:col>
      <xdr:colOff>101600</xdr:colOff>
      <xdr:row>18</xdr:row>
      <xdr:rowOff>92672</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3124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77449</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321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10581</xdr:rowOff>
    </xdr:from>
    <xdr:to>
      <xdr:col>22</xdr:col>
      <xdr:colOff>165100</xdr:colOff>
      <xdr:row>18</xdr:row>
      <xdr:rowOff>112181</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31443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96958</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323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170811</xdr:rowOff>
    </xdr:from>
    <xdr:to>
      <xdr:col>19</xdr:col>
      <xdr:colOff>38100</xdr:colOff>
      <xdr:row>18</xdr:row>
      <xdr:rowOff>100961</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31330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85738</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321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146411</xdr:rowOff>
    </xdr:from>
    <xdr:to>
      <xdr:col>15</xdr:col>
      <xdr:colOff>101600</xdr:colOff>
      <xdr:row>18</xdr:row>
      <xdr:rowOff>76561</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31086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61338</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319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295459</xdr:rowOff>
    </xdr:from>
    <xdr:to>
      <xdr:col>29</xdr:col>
      <xdr:colOff>127000</xdr:colOff>
      <xdr:row>38</xdr:row>
      <xdr:rowOff>168719</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220009"/>
          <a:ext cx="0" cy="1416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140796</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608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168719</xdr:rowOff>
    </xdr:from>
    <xdr:to>
      <xdr:col>30</xdr:col>
      <xdr:colOff>25400</xdr:colOff>
      <xdr:row>38</xdr:row>
      <xdr:rowOff>168719</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6363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38936</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963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295459</xdr:rowOff>
    </xdr:from>
    <xdr:to>
      <xdr:col>30</xdr:col>
      <xdr:colOff>25400</xdr:colOff>
      <xdr:row>33</xdr:row>
      <xdr:rowOff>295459</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2200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64573</xdr:rowOff>
    </xdr:from>
    <xdr:to>
      <xdr:col>29</xdr:col>
      <xdr:colOff>127000</xdr:colOff>
      <xdr:row>35</xdr:row>
      <xdr:rowOff>133439</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6674923"/>
          <a:ext cx="647700" cy="688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300214</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9105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328137</xdr:rowOff>
    </xdr:from>
    <xdr:to>
      <xdr:col>29</xdr:col>
      <xdr:colOff>177800</xdr:colOff>
      <xdr:row>36</xdr:row>
      <xdr:rowOff>86837</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9384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133439</xdr:rowOff>
    </xdr:from>
    <xdr:to>
      <xdr:col>26</xdr:col>
      <xdr:colOff>50800</xdr:colOff>
      <xdr:row>35</xdr:row>
      <xdr:rowOff>239814</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6743789"/>
          <a:ext cx="698500" cy="106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332327</xdr:rowOff>
    </xdr:from>
    <xdr:to>
      <xdr:col>26</xdr:col>
      <xdr:colOff>101600</xdr:colOff>
      <xdr:row>36</xdr:row>
      <xdr:rowOff>91027</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942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75804</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7029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239814</xdr:rowOff>
    </xdr:from>
    <xdr:to>
      <xdr:col>22</xdr:col>
      <xdr:colOff>114300</xdr:colOff>
      <xdr:row>36</xdr:row>
      <xdr:rowOff>112331</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6850164"/>
          <a:ext cx="698500" cy="2154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3010</xdr:rowOff>
    </xdr:from>
    <xdr:to>
      <xdr:col>22</xdr:col>
      <xdr:colOff>165100</xdr:colOff>
      <xdr:row>36</xdr:row>
      <xdr:rowOff>104610</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9562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89387</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704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112331</xdr:rowOff>
    </xdr:from>
    <xdr:to>
      <xdr:col>18</xdr:col>
      <xdr:colOff>177800</xdr:colOff>
      <xdr:row>36</xdr:row>
      <xdr:rowOff>150337</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7065581"/>
          <a:ext cx="698500" cy="380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74733</xdr:rowOff>
    </xdr:from>
    <xdr:to>
      <xdr:col>19</xdr:col>
      <xdr:colOff>38100</xdr:colOff>
      <xdr:row>37</xdr:row>
      <xdr:rowOff>4883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70279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161110</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711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3353</xdr:rowOff>
    </xdr:from>
    <xdr:to>
      <xdr:col>15</xdr:col>
      <xdr:colOff>101600</xdr:colOff>
      <xdr:row>37</xdr:row>
      <xdr:rowOff>104953</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71280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89730</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721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13773</xdr:rowOff>
    </xdr:from>
    <xdr:to>
      <xdr:col>29</xdr:col>
      <xdr:colOff>177800</xdr:colOff>
      <xdr:row>35</xdr:row>
      <xdr:rowOff>115373</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6241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201750</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469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82639</xdr:rowOff>
    </xdr:from>
    <xdr:to>
      <xdr:col>26</xdr:col>
      <xdr:colOff>101600</xdr:colOff>
      <xdr:row>35</xdr:row>
      <xdr:rowOff>184239</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6929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194416</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461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189014</xdr:rowOff>
    </xdr:from>
    <xdr:to>
      <xdr:col>22</xdr:col>
      <xdr:colOff>165100</xdr:colOff>
      <xdr:row>35</xdr:row>
      <xdr:rowOff>290614</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7993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300791</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568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61531</xdr:rowOff>
    </xdr:from>
    <xdr:to>
      <xdr:col>19</xdr:col>
      <xdr:colOff>38100</xdr:colOff>
      <xdr:row>36</xdr:row>
      <xdr:rowOff>163131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70147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173308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6783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99537</xdr:rowOff>
    </xdr:from>
    <xdr:to>
      <xdr:col>15</xdr:col>
      <xdr:colOff>101600</xdr:colOff>
      <xdr:row>37</xdr:row>
      <xdr:rowOff>29687</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70527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211314</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6821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熊本県南阿蘇村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10,026
9,838
137.32
12,067,232
11,414,263
633,619
6,481,746
18,627,930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14.0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37</xdr:row>
      <xdr:rowOff>168927</xdr:rowOff>
    </xdr:from>
    <xdr:ext cx="59541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66581" y="6512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a:extLst>
            <a:ext uri="{FF2B5EF4-FFF2-40B4-BE49-F238E27FC236}">
              <a16:creationId xmlns:a16="http://schemas.microsoft.com/office/drawing/2014/main" id="{00000000-0008-0000-06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32</xdr:row>
      <xdr:rowOff>91223</xdr:rowOff>
    </xdr:from>
    <xdr:to>
      <xdr:col>24</xdr:col>
      <xdr:colOff>62865</xdr:colOff>
      <xdr:row>38</xdr:row>
      <xdr:rowOff>164667</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flipV="1">
          <a:off x="4633595" y="5577623"/>
          <a:ext cx="1270" cy="110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168494</xdr:rowOff>
    </xdr:from>
    <xdr:ext cx="534377" cy="259045"/>
    <xdr:sp macro="" textlink="">
      <xdr:nvSpPr>
        <xdr:cNvPr id="55" name="人件費最小値テキスト">
          <a:extLst>
            <a:ext uri="{FF2B5EF4-FFF2-40B4-BE49-F238E27FC236}">
              <a16:creationId xmlns:a16="http://schemas.microsoft.com/office/drawing/2014/main" id="{00000000-0008-0000-0600-000037000000}"/>
            </a:ext>
          </a:extLst>
        </xdr:cNvPr>
        <xdr:cNvSpPr txBox="1"/>
      </xdr:nvSpPr>
      <xdr:spPr>
        <a:xfrm>
          <a:off x="4686300" y="6683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164667</xdr:rowOff>
    </xdr:from>
    <xdr:to>
      <xdr:col>24</xdr:col>
      <xdr:colOff>152400</xdr:colOff>
      <xdr:row>38</xdr:row>
      <xdr:rowOff>164667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667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37900</xdr:rowOff>
    </xdr:from>
    <xdr:ext cx="599010" cy="259045"/>
    <xdr:sp macro="" textlink="">
      <xdr:nvSpPr>
        <xdr:cNvPr id="57" name="人件費最大値テキスト">
          <a:extLst>
            <a:ext uri="{FF2B5EF4-FFF2-40B4-BE49-F238E27FC236}">
              <a16:creationId xmlns:a16="http://schemas.microsoft.com/office/drawing/2014/main" id="{00000000-0008-0000-0600-000039000000}"/>
            </a:ext>
          </a:extLst>
        </xdr:cNvPr>
        <xdr:cNvSpPr txBox="1"/>
      </xdr:nvSpPr>
      <xdr:spPr>
        <a:xfrm>
          <a:off x="4686300" y="5352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335,603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91223</xdr:rowOff>
    </xdr:from>
    <xdr:to>
      <xdr:col>24</xdr:col>
      <xdr:colOff>152400</xdr:colOff>
      <xdr:row>32</xdr:row>
      <xdr:rowOff>91223</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5577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36830</xdr:rowOff>
    </xdr:from>
    <xdr:to>
      <xdr:col>24</xdr:col>
      <xdr:colOff>63500</xdr:colOff>
      <xdr:row>37</xdr:row>
      <xdr:rowOff>105410</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flipV="1">
          <a:off x="3797300" y="63804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60228</xdr:rowOff>
    </xdr:from>
    <xdr:ext cx="599010" cy="259045"/>
    <xdr:sp macro="" textlink="">
      <xdr:nvSpPr>
        <xdr:cNvPr id="60" name="人件費平均値テキスト">
          <a:extLst>
            <a:ext uri="{FF2B5EF4-FFF2-40B4-BE49-F238E27FC236}">
              <a16:creationId xmlns:a16="http://schemas.microsoft.com/office/drawing/2014/main" id="{00000000-0008-0000-0600-00003C000000}"/>
            </a:ext>
          </a:extLst>
        </xdr:cNvPr>
        <xdr:cNvSpPr txBox="1"/>
      </xdr:nvSpPr>
      <xdr:spPr>
        <a:xfrm>
          <a:off x="4686300" y="606097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37351</xdr:rowOff>
    </xdr:from>
    <xdr:to>
      <xdr:col>24</xdr:col>
      <xdr:colOff>114300</xdr:colOff>
      <xdr:row>36</xdr:row>
      <xdr:rowOff>138951</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4584700" y="6209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74421</xdr:rowOff>
    </xdr:from>
    <xdr:to>
      <xdr:col>19</xdr:col>
      <xdr:colOff>177800</xdr:colOff>
      <xdr:row>37</xdr:row>
      <xdr:rowOff>105410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2908300" y="6418071"/>
          <a:ext cx="889000" cy="30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107174</xdr:rowOff>
    </xdr:from>
    <xdr:to>
      <xdr:col>20</xdr:col>
      <xdr:colOff>38100</xdr:colOff>
      <xdr:row>37</xdr:row>
      <xdr:rowOff>37324</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3746500" y="627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53851</xdr:rowOff>
    </xdr:from>
    <xdr:ext cx="599010" cy="259045"/>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497795" y="6054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70343</xdr:rowOff>
    </xdr:from>
    <xdr:to>
      <xdr:col>15</xdr:col>
      <xdr:colOff>50800</xdr:colOff>
      <xdr:row>37</xdr:row>
      <xdr:rowOff>74421</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a:off x="2019300" y="6413993"/>
          <a:ext cx="889000" cy="4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125485</xdr:rowOff>
    </xdr:from>
    <xdr:to>
      <xdr:col>15</xdr:col>
      <xdr:colOff>101600</xdr:colOff>
      <xdr:row>37</xdr:row>
      <xdr:rowOff>55635</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2857500" y="629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72162</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2608795" y="6072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58698</xdr:rowOff>
    </xdr:from>
    <xdr:to>
      <xdr:col>10</xdr:col>
      <xdr:colOff>114300</xdr:colOff>
      <xdr:row>37</xdr:row>
      <xdr:rowOff>70343</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a:off x="1130300" y="6402348"/>
          <a:ext cx="889000" cy="11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140243</xdr:rowOff>
    </xdr:from>
    <xdr:to>
      <xdr:col>10</xdr:col>
      <xdr:colOff>165100</xdr:colOff>
      <xdr:row>37</xdr:row>
      <xdr:rowOff>70393</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968500" y="631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86920</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1719795" y="6087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4021</xdr:rowOff>
    </xdr:from>
    <xdr:to>
      <xdr:col>6</xdr:col>
      <xdr:colOff>38100</xdr:colOff>
      <xdr:row>37</xdr:row>
      <xdr:rowOff>105621</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079500" y="6347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122148</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830795" y="61228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157480</xdr:rowOff>
    </xdr:from>
    <xdr:to>
      <xdr:col>24</xdr:col>
      <xdr:colOff>114300</xdr:colOff>
      <xdr:row>37</xdr:row>
      <xdr:rowOff>87630</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4584700" y="632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135907</xdr:rowOff>
    </xdr:from>
    <xdr:ext cx="599010" cy="259045"/>
    <xdr:sp macro="" textlink="">
      <xdr:nvSpPr>
        <xdr:cNvPr id="79" name="人件費該当値テキスト">
          <a:extLst>
            <a:ext uri="{FF2B5EF4-FFF2-40B4-BE49-F238E27FC236}">
              <a16:creationId xmlns:a16="http://schemas.microsoft.com/office/drawing/2014/main" id="{00000000-0008-0000-0600-00004F000000}"/>
            </a:ext>
          </a:extLst>
        </xdr:cNvPr>
        <xdr:cNvSpPr txBox="1"/>
      </xdr:nvSpPr>
      <xdr:spPr>
        <a:xfrm>
          <a:off x="4686300" y="6308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54610</xdr:rowOff>
    </xdr:from>
    <xdr:to>
      <xdr:col>20</xdr:col>
      <xdr:colOff>38100</xdr:colOff>
      <xdr:row>37</xdr:row>
      <xdr:rowOff>156210</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3746500" y="639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147337</xdr:rowOff>
    </xdr:from>
    <xdr:ext cx="59901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3497795" y="64909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23621</xdr:rowOff>
    </xdr:from>
    <xdr:to>
      <xdr:col>15</xdr:col>
      <xdr:colOff>101600</xdr:colOff>
      <xdr:row>37</xdr:row>
      <xdr:rowOff>125221</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2857500" y="6367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116348</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2608795" y="6459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19543</xdr:rowOff>
    </xdr:from>
    <xdr:to>
      <xdr:col>10</xdr:col>
      <xdr:colOff>165100</xdr:colOff>
      <xdr:row>37</xdr:row>
      <xdr:rowOff>121143</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968500" y="6363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112270</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1719795" y="64559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7898</xdr:rowOff>
    </xdr:from>
    <xdr:to>
      <xdr:col>6</xdr:col>
      <xdr:colOff>38100</xdr:colOff>
      <xdr:row>37</xdr:row>
      <xdr:rowOff>109498</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079500" y="6351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100625</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830795" y="64442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58</xdr:row>
      <xdr:rowOff>73677</xdr:rowOff>
    </xdr:from>
    <xdr:ext cx="59541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166581" y="1001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49</xdr:row>
      <xdr:rowOff>166252</xdr:rowOff>
    </xdr:from>
    <xdr:to>
      <xdr:col>24</xdr:col>
      <xdr:colOff>62865</xdr:colOff>
      <xdr:row>59</xdr:row>
      <xdr:rowOff>49334</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567302"/>
          <a:ext cx="1270" cy="15975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53161</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168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49334</xdr:rowOff>
    </xdr:from>
    <xdr:to>
      <xdr:col>24</xdr:col>
      <xdr:colOff>152400</xdr:colOff>
      <xdr:row>59</xdr:row>
      <xdr:rowOff>49334</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164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112929</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42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518,031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49</xdr:row>
      <xdr:rowOff>166252</xdr:rowOff>
    </xdr:from>
    <xdr:to>
      <xdr:col>24</xdr:col>
      <xdr:colOff>152400</xdr:colOff>
      <xdr:row>49</xdr:row>
      <xdr:rowOff>166252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56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75235</xdr:rowOff>
    </xdr:from>
    <xdr:to>
      <xdr:col>24</xdr:col>
      <xdr:colOff>63500</xdr:colOff>
      <xdr:row>57</xdr:row>
      <xdr:rowOff>140191</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3797300" y="9847885"/>
          <a:ext cx="838200" cy="64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29889</xdr:rowOff>
    </xdr:from>
    <xdr:ext cx="599010"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6310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7012</xdr:rowOff>
    </xdr:from>
    <xdr:to>
      <xdr:col>24</xdr:col>
      <xdr:colOff>114300</xdr:colOff>
      <xdr:row>57</xdr:row>
      <xdr:rowOff>108612</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779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42659</xdr:rowOff>
    </xdr:from>
    <xdr:to>
      <xdr:col>19</xdr:col>
      <xdr:colOff>177800</xdr:colOff>
      <xdr:row>57</xdr:row>
      <xdr:rowOff>75235</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2908300" y="9815309"/>
          <a:ext cx="889000" cy="32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47569</xdr:rowOff>
    </xdr:from>
    <xdr:to>
      <xdr:col>20</xdr:col>
      <xdr:colOff>38100</xdr:colOff>
      <xdr:row>57</xdr:row>
      <xdr:rowOff>149169</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82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140296</xdr:rowOff>
    </xdr:from>
    <xdr:ext cx="599010"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97795" y="991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42659</xdr:rowOff>
    </xdr:from>
    <xdr:to>
      <xdr:col>15</xdr:col>
      <xdr:colOff>50800</xdr:colOff>
      <xdr:row>58</xdr:row>
      <xdr:rowOff>20214</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815309"/>
          <a:ext cx="889000" cy="149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60641</xdr:rowOff>
    </xdr:from>
    <xdr:to>
      <xdr:col>15</xdr:col>
      <xdr:colOff>101600</xdr:colOff>
      <xdr:row>57</xdr:row>
      <xdr:rowOff>162241</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833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153368</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08795" y="9926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73745</xdr:rowOff>
    </xdr:from>
    <xdr:to>
      <xdr:col>10</xdr:col>
      <xdr:colOff>114300</xdr:colOff>
      <xdr:row>58</xdr:row>
      <xdr:rowOff>20214</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1130300" y="9846395"/>
          <a:ext cx="889000" cy="11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83558</xdr:rowOff>
    </xdr:from>
    <xdr:to>
      <xdr:col>10</xdr:col>
      <xdr:colOff>165100</xdr:colOff>
      <xdr:row>58</xdr:row>
      <xdr:rowOff>13708</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856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30235</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19795" y="9631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134418</xdr:rowOff>
    </xdr:from>
    <xdr:to>
      <xdr:col>6</xdr:col>
      <xdr:colOff>38100</xdr:colOff>
      <xdr:row>58</xdr:row>
      <xdr:rowOff>64568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907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55695</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30795" y="9999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89391</xdr:rowOff>
    </xdr:from>
    <xdr:to>
      <xdr:col>24</xdr:col>
      <xdr:colOff>114300</xdr:colOff>
      <xdr:row>58</xdr:row>
      <xdr:rowOff>19541</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862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67818</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840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24435</xdr:rowOff>
    </xdr:from>
    <xdr:to>
      <xdr:col>20</xdr:col>
      <xdr:colOff>38100</xdr:colOff>
      <xdr:row>57</xdr:row>
      <xdr:rowOff>126035</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797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142562</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572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163309</xdr:rowOff>
    </xdr:from>
    <xdr:to>
      <xdr:col>15</xdr:col>
      <xdr:colOff>101600</xdr:colOff>
      <xdr:row>57</xdr:row>
      <xdr:rowOff>93459</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764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109986</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539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140864</xdr:rowOff>
    </xdr:from>
    <xdr:to>
      <xdr:col>10</xdr:col>
      <xdr:colOff>165100</xdr:colOff>
      <xdr:row>58</xdr:row>
      <xdr:rowOff>71014</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913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62141</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10006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22945</xdr:rowOff>
    </xdr:from>
    <xdr:to>
      <xdr:col>6</xdr:col>
      <xdr:colOff>38100</xdr:colOff>
      <xdr:row>57</xdr:row>
      <xdr:rowOff>124545</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795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141072</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30795" y="9570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127846</xdr:rowOff>
    </xdr:from>
    <xdr:to>
      <xdr:col>24</xdr:col>
      <xdr:colOff>62865</xdr:colOff>
      <xdr:row>79</xdr:row>
      <xdr:rowOff>98062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129346"/>
          <a:ext cx="1270" cy="1513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101889</xdr:rowOff>
    </xdr:from>
    <xdr:ext cx="313932"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6464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98062</xdr:rowOff>
    </xdr:from>
    <xdr:to>
      <xdr:col>24</xdr:col>
      <xdr:colOff>152400</xdr:colOff>
      <xdr:row>79</xdr:row>
      <xdr:rowOff>98062</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642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74523</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904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127846</xdr:rowOff>
    </xdr:from>
    <xdr:to>
      <xdr:col>24</xdr:col>
      <xdr:colOff>152400</xdr:colOff>
      <xdr:row>70</xdr:row>
      <xdr:rowOff>127846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12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149186</xdr:rowOff>
    </xdr:from>
    <xdr:to>
      <xdr:col>24</xdr:col>
      <xdr:colOff>63500</xdr:colOff>
      <xdr:row>79</xdr:row>
      <xdr:rowOff>74</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522286"/>
          <a:ext cx="838200" cy="22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9282</xdr:rowOff>
    </xdr:from>
    <xdr:ext cx="534377"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0394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157855</xdr:rowOff>
    </xdr:from>
    <xdr:to>
      <xdr:col>24</xdr:col>
      <xdr:colOff>114300</xdr:colOff>
      <xdr:row>77</xdr:row>
      <xdr:rowOff>88005</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18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74</xdr:rowOff>
    </xdr:from>
    <xdr:to>
      <xdr:col>19</xdr:col>
      <xdr:colOff>177800</xdr:colOff>
      <xdr:row>79</xdr:row>
      <xdr:rowOff>12419</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544624"/>
          <a:ext cx="889000" cy="12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25676</xdr:rowOff>
    </xdr:from>
    <xdr:to>
      <xdr:col>20</xdr:col>
      <xdr:colOff>38100</xdr:colOff>
      <xdr:row>77</xdr:row>
      <xdr:rowOff>127276</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227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143803</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30111" y="13002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79</xdr:row>
      <xdr:rowOff>12419</xdr:rowOff>
    </xdr:from>
    <xdr:to>
      <xdr:col>15</xdr:col>
      <xdr:colOff>50800</xdr:colOff>
      <xdr:row>79</xdr:row>
      <xdr:rowOff>28764</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556969"/>
          <a:ext cx="889000" cy="16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38264</xdr:rowOff>
    </xdr:from>
    <xdr:to>
      <xdr:col>15</xdr:col>
      <xdr:colOff>101600</xdr:colOff>
      <xdr:row>77</xdr:row>
      <xdr:rowOff>139864</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239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156391</xdr:rowOff>
    </xdr:from>
    <xdr:ext cx="534377"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41111" y="13015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166300</xdr:rowOff>
    </xdr:from>
    <xdr:to>
      <xdr:col>10</xdr:col>
      <xdr:colOff>114300</xdr:colOff>
      <xdr:row>79</xdr:row>
      <xdr:rowOff>28764</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3539400"/>
          <a:ext cx="889000" cy="33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57860</xdr:rowOff>
    </xdr:from>
    <xdr:to>
      <xdr:col>10</xdr:col>
      <xdr:colOff>165100</xdr:colOff>
      <xdr:row>77</xdr:row>
      <xdr:rowOff>159460</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259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4537</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52111" y="13034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95659</xdr:rowOff>
    </xdr:from>
    <xdr:to>
      <xdr:col>6</xdr:col>
      <xdr:colOff>38100</xdr:colOff>
      <xdr:row>78</xdr:row>
      <xdr:rowOff>25809</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297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42336</xdr:rowOff>
    </xdr:from>
    <xdr:ext cx="534377"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63111" y="13072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98386</xdr:rowOff>
    </xdr:from>
    <xdr:to>
      <xdr:col>24</xdr:col>
      <xdr:colOff>114300</xdr:colOff>
      <xdr:row>79</xdr:row>
      <xdr:rowOff>28536</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471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13313</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86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120724</xdr:rowOff>
    </xdr:from>
    <xdr:to>
      <xdr:col>20</xdr:col>
      <xdr:colOff>38100</xdr:colOff>
      <xdr:row>79</xdr:row>
      <xdr:rowOff>50874</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493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42001</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586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133069</xdr:rowOff>
    </xdr:from>
    <xdr:to>
      <xdr:col>15</xdr:col>
      <xdr:colOff>101600</xdr:colOff>
      <xdr:row>79</xdr:row>
      <xdr:rowOff>63219</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506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54346</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598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149414</xdr:rowOff>
    </xdr:from>
    <xdr:to>
      <xdr:col>10</xdr:col>
      <xdr:colOff>165100</xdr:colOff>
      <xdr:row>79</xdr:row>
      <xdr:rowOff>79564</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522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70691</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615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115500</xdr:rowOff>
    </xdr:from>
    <xdr:to>
      <xdr:col>6</xdr:col>
      <xdr:colOff>38100</xdr:colOff>
      <xdr:row>79</xdr:row>
      <xdr:rowOff>45650</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48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36777</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58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70791</xdr:rowOff>
    </xdr:from>
    <xdr:to>
      <xdr:col>24</xdr:col>
      <xdr:colOff>62865</xdr:colOff>
      <xdr:row>98</xdr:row>
      <xdr:rowOff>88860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501291"/>
          <a:ext cx="1270" cy="1389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92687</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6894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55,560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88860</xdr:rowOff>
    </xdr:from>
    <xdr:to>
      <xdr:col>24</xdr:col>
      <xdr:colOff>152400</xdr:colOff>
      <xdr:row>98</xdr:row>
      <xdr:rowOff>88860</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689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17468</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276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70791</xdr:rowOff>
    </xdr:from>
    <xdr:to>
      <xdr:col>24</xdr:col>
      <xdr:colOff>152400</xdr:colOff>
      <xdr:row>90</xdr:row>
      <xdr:rowOff>70791</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501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132705</xdr:rowOff>
    </xdr:from>
    <xdr:to>
      <xdr:col>24</xdr:col>
      <xdr:colOff>63500</xdr:colOff>
      <xdr:row>97</xdr:row>
      <xdr:rowOff>8410</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3797300" y="16591905"/>
          <a:ext cx="838200" cy="4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86603</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2029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63726</xdr:rowOff>
    </xdr:from>
    <xdr:to>
      <xdr:col>24</xdr:col>
      <xdr:colOff>114300</xdr:colOff>
      <xdr:row>95</xdr:row>
      <xdr:rowOff>165326</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351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8410</xdr:rowOff>
    </xdr:from>
    <xdr:to>
      <xdr:col>19</xdr:col>
      <xdr:colOff>177800</xdr:colOff>
      <xdr:row>97</xdr:row>
      <xdr:rowOff>56032</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639060"/>
          <a:ext cx="889000" cy="4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99516</xdr:rowOff>
    </xdr:from>
    <xdr:to>
      <xdr:col>20</xdr:col>
      <xdr:colOff>38100</xdr:colOff>
      <xdr:row>96</xdr:row>
      <xdr:rowOff>29666</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38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46193</xdr:rowOff>
    </xdr:from>
    <xdr:ext cx="599010"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497795" y="16162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127895</xdr:rowOff>
    </xdr:from>
    <xdr:to>
      <xdr:col>15</xdr:col>
      <xdr:colOff>50800</xdr:colOff>
      <xdr:row>97</xdr:row>
      <xdr:rowOff>56032</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6587095"/>
          <a:ext cx="889000" cy="99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20284</xdr:rowOff>
    </xdr:from>
    <xdr:to>
      <xdr:col>15</xdr:col>
      <xdr:colOff>101600</xdr:colOff>
      <xdr:row>96</xdr:row>
      <xdr:rowOff>121884</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479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138411</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41111" y="16254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127895</xdr:rowOff>
    </xdr:from>
    <xdr:to>
      <xdr:col>10</xdr:col>
      <xdr:colOff>114300</xdr:colOff>
      <xdr:row>98</xdr:row>
      <xdr:rowOff>22144</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587095"/>
          <a:ext cx="889000" cy="237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86385</xdr:rowOff>
    </xdr:from>
    <xdr:to>
      <xdr:col>10</xdr:col>
      <xdr:colOff>165100</xdr:colOff>
      <xdr:row>96</xdr:row>
      <xdr:rowOff>16535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374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33062</xdr:rowOff>
    </xdr:from>
    <xdr:ext cx="59901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19795" y="16149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18373</xdr:rowOff>
    </xdr:from>
    <xdr:to>
      <xdr:col>6</xdr:col>
      <xdr:colOff>38100</xdr:colOff>
      <xdr:row>97</xdr:row>
      <xdr:rowOff>119973</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649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136500</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6424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81905</xdr:rowOff>
    </xdr:from>
    <xdr:to>
      <xdr:col>24</xdr:col>
      <xdr:colOff>114300</xdr:colOff>
      <xdr:row>97</xdr:row>
      <xdr:rowOff>12055</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541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60332</xdr:rowOff>
    </xdr:from>
    <xdr:ext cx="534377"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519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129060</xdr:rowOff>
    </xdr:from>
    <xdr:to>
      <xdr:col>20</xdr:col>
      <xdr:colOff>38100</xdr:colOff>
      <xdr:row>97</xdr:row>
      <xdr:rowOff>59210</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58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50337</xdr:rowOff>
    </xdr:from>
    <xdr:ext cx="534377"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530111" y="16680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5232</xdr:rowOff>
    </xdr:from>
    <xdr:to>
      <xdr:col>15</xdr:col>
      <xdr:colOff>101600</xdr:colOff>
      <xdr:row>97</xdr:row>
      <xdr:rowOff>106832</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6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97959</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41111" y="16728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77095</xdr:rowOff>
    </xdr:from>
    <xdr:to>
      <xdr:col>10</xdr:col>
      <xdr:colOff>165100</xdr:colOff>
      <xdr:row>97</xdr:row>
      <xdr:rowOff>7245</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53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169822</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52111" y="16629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142794</xdr:rowOff>
    </xdr:from>
    <xdr:to>
      <xdr:col>6</xdr:col>
      <xdr:colOff>38100</xdr:colOff>
      <xdr:row>98</xdr:row>
      <xdr:rowOff>72944</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773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64071</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63111" y="16866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160815</xdr:rowOff>
    </xdr:from>
    <xdr:to>
      <xdr:col>54</xdr:col>
      <xdr:colOff>189865</xdr:colOff>
      <xdr:row>38</xdr:row>
      <xdr:rowOff>24089</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304315"/>
          <a:ext cx="1270" cy="12348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27916</xdr:rowOff>
    </xdr:from>
    <xdr:ext cx="599010"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543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24089</xdr:rowOff>
    </xdr:from>
    <xdr:to>
      <xdr:col>55</xdr:col>
      <xdr:colOff>88900</xdr:colOff>
      <xdr:row>38</xdr:row>
      <xdr:rowOff>24089</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539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107492</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5079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748,916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160815</xdr:rowOff>
    </xdr:from>
    <xdr:to>
      <xdr:col>55</xdr:col>
      <xdr:colOff>88900</xdr:colOff>
      <xdr:row>30</xdr:row>
      <xdr:rowOff>160815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304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49906</xdr:rowOff>
    </xdr:from>
    <xdr:to>
      <xdr:col>55</xdr:col>
      <xdr:colOff>0</xdr:colOff>
      <xdr:row>37</xdr:row>
      <xdr:rowOff>132762</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9639300" y="6393556"/>
          <a:ext cx="838200" cy="82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100067</xdr:rowOff>
    </xdr:from>
    <xdr:ext cx="599010"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10081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226,147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77190</xdr:rowOff>
    </xdr:from>
    <xdr:to>
      <xdr:col>55</xdr:col>
      <xdr:colOff>50800</xdr:colOff>
      <xdr:row>37</xdr:row>
      <xdr:rowOff>7340</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24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132762</xdr:rowOff>
    </xdr:from>
    <xdr:to>
      <xdr:col>50</xdr:col>
      <xdr:colOff>114300</xdr:colOff>
      <xdr:row>37</xdr:row>
      <xdr:rowOff>140327</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8750300" y="6476412"/>
          <a:ext cx="889000" cy="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121150</xdr:rowOff>
    </xdr:from>
    <xdr:to>
      <xdr:col>50</xdr:col>
      <xdr:colOff>165100</xdr:colOff>
      <xdr:row>37</xdr:row>
      <xdr:rowOff>51300</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29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67827</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39795" y="60685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137757</xdr:rowOff>
    </xdr:from>
    <xdr:to>
      <xdr:col>45</xdr:col>
      <xdr:colOff>177800</xdr:colOff>
      <xdr:row>37</xdr:row>
      <xdr:rowOff>140327</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7861300" y="6481407"/>
          <a:ext cx="889000" cy="2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141773</xdr:rowOff>
    </xdr:from>
    <xdr:to>
      <xdr:col>46</xdr:col>
      <xdr:colOff>38100</xdr:colOff>
      <xdr:row>37</xdr:row>
      <xdr:rowOff>71923</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313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88450</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50795" y="60892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53501</xdr:rowOff>
    </xdr:from>
    <xdr:to>
      <xdr:col>41</xdr:col>
      <xdr:colOff>50800</xdr:colOff>
      <xdr:row>37</xdr:row>
      <xdr:rowOff>137757</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6225701"/>
          <a:ext cx="889000" cy="255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2621</xdr:rowOff>
    </xdr:from>
    <xdr:to>
      <xdr:col>41</xdr:col>
      <xdr:colOff>101600</xdr:colOff>
      <xdr:row>37</xdr:row>
      <xdr:rowOff>104221</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34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120748</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61795" y="6121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148479</xdr:rowOff>
    </xdr:from>
    <xdr:to>
      <xdr:col>36</xdr:col>
      <xdr:colOff>165100</xdr:colOff>
      <xdr:row>36</xdr:row>
      <xdr:rowOff>78629</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614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95156</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5924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170556</xdr:rowOff>
    </xdr:from>
    <xdr:to>
      <xdr:col>55</xdr:col>
      <xdr:colOff>50800</xdr:colOff>
      <xdr:row>37</xdr:row>
      <xdr:rowOff>100706</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6342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148983</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6321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177,136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81962</xdr:rowOff>
    </xdr:from>
    <xdr:to>
      <xdr:col>50</xdr:col>
      <xdr:colOff>165100</xdr:colOff>
      <xdr:row>38</xdr:row>
      <xdr:rowOff>12112</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6425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3239</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6518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89527</xdr:rowOff>
    </xdr:from>
    <xdr:to>
      <xdr:col>46</xdr:col>
      <xdr:colOff>38100</xdr:colOff>
      <xdr:row>38</xdr:row>
      <xdr:rowOff>19676</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43317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10804</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6525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86957</xdr:rowOff>
    </xdr:from>
    <xdr:to>
      <xdr:col>41</xdr:col>
      <xdr:colOff>101600</xdr:colOff>
      <xdr:row>38</xdr:row>
      <xdr:rowOff>17107</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430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8234</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6523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2701</xdr:rowOff>
    </xdr:from>
    <xdr:to>
      <xdr:col>36</xdr:col>
      <xdr:colOff>165100</xdr:colOff>
      <xdr:row>36</xdr:row>
      <xdr:rowOff>104301</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6174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95428</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6267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普通建設事業費グラフ枠">
          <a:extLst>
            <a:ext uri="{FF2B5EF4-FFF2-40B4-BE49-F238E27FC236}">
              <a16:creationId xmlns:a16="http://schemas.microsoft.com/office/drawing/2014/main" id="{00000000-0008-0000-06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140446</xdr:rowOff>
    </xdr:from>
    <xdr:to>
      <xdr:col>54</xdr:col>
      <xdr:colOff>189865</xdr:colOff>
      <xdr:row>59</xdr:row>
      <xdr:rowOff>38470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flipV="1">
          <a:off x="10475595" y="8541496"/>
          <a:ext cx="1270" cy="16125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42297</xdr:rowOff>
    </xdr:from>
    <xdr:ext cx="534377" cy="259045"/>
    <xdr:sp macro="" textlink="">
      <xdr:nvSpPr>
        <xdr:cNvPr id="344" name="普通建設事業費最小値テキスト">
          <a:extLst>
            <a:ext uri="{FF2B5EF4-FFF2-40B4-BE49-F238E27FC236}">
              <a16:creationId xmlns:a16="http://schemas.microsoft.com/office/drawing/2014/main" id="{00000000-0008-0000-0600-000058010000}"/>
            </a:ext>
          </a:extLst>
        </xdr:cNvPr>
        <xdr:cNvSpPr txBox="1"/>
      </xdr:nvSpPr>
      <xdr:spPr>
        <a:xfrm>
          <a:off x="10528300" y="10157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38470</xdr:rowOff>
    </xdr:from>
    <xdr:to>
      <xdr:col>55</xdr:col>
      <xdr:colOff>88900</xdr:colOff>
      <xdr:row>59</xdr:row>
      <xdr:rowOff>38470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10154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87123</xdr:rowOff>
    </xdr:from>
    <xdr:ext cx="690189" cy="259045"/>
    <xdr:sp macro="" textlink="">
      <xdr:nvSpPr>
        <xdr:cNvPr id="346" name="普通建設事業費最大値テキスト">
          <a:extLst>
            <a:ext uri="{FF2B5EF4-FFF2-40B4-BE49-F238E27FC236}">
              <a16:creationId xmlns:a16="http://schemas.microsoft.com/office/drawing/2014/main" id="{00000000-0008-0000-0600-00005A010000}"/>
            </a:ext>
          </a:extLst>
        </xdr:cNvPr>
        <xdr:cNvSpPr txBox="1"/>
      </xdr:nvSpPr>
      <xdr:spPr>
        <a:xfrm>
          <a:off x="10528300" y="83167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1,024,543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49</xdr:row>
      <xdr:rowOff>140446</xdr:rowOff>
    </xdr:from>
    <xdr:to>
      <xdr:col>55</xdr:col>
      <xdr:colOff>88900</xdr:colOff>
      <xdr:row>49</xdr:row>
      <xdr:rowOff>140446</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8541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15394</xdr:rowOff>
    </xdr:from>
    <xdr:to>
      <xdr:col>55</xdr:col>
      <xdr:colOff>0</xdr:colOff>
      <xdr:row>58</xdr:row>
      <xdr:rowOff>26446</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9639300" y="9959494"/>
          <a:ext cx="838200" cy="11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47815</xdr:rowOff>
    </xdr:from>
    <xdr:ext cx="599010" cy="259045"/>
    <xdr:sp macro="" textlink="">
      <xdr:nvSpPr>
        <xdr:cNvPr id="349" name="普通建設事業費平均値テキスト">
          <a:extLst>
            <a:ext uri="{FF2B5EF4-FFF2-40B4-BE49-F238E27FC236}">
              <a16:creationId xmlns:a16="http://schemas.microsoft.com/office/drawing/2014/main" id="{00000000-0008-0000-0600-00005D010000}"/>
            </a:ext>
          </a:extLst>
        </xdr:cNvPr>
        <xdr:cNvSpPr txBox="1"/>
      </xdr:nvSpPr>
      <xdr:spPr>
        <a:xfrm>
          <a:off x="10528300" y="964901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224,172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24938</xdr:rowOff>
    </xdr:from>
    <xdr:to>
      <xdr:col>55</xdr:col>
      <xdr:colOff>50800</xdr:colOff>
      <xdr:row>57</xdr:row>
      <xdr:rowOff>126538</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10426700" y="979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97605</xdr:rowOff>
    </xdr:from>
    <xdr:to>
      <xdr:col>50</xdr:col>
      <xdr:colOff>114300</xdr:colOff>
      <xdr:row>58</xdr:row>
      <xdr:rowOff>15394</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8750300" y="9870255"/>
          <a:ext cx="889000" cy="89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72619</xdr:rowOff>
    </xdr:from>
    <xdr:to>
      <xdr:col>50</xdr:col>
      <xdr:colOff>165100</xdr:colOff>
      <xdr:row>58</xdr:row>
      <xdr:rowOff>2769</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9588500" y="9845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19296</xdr:rowOff>
    </xdr:from>
    <xdr:ext cx="599010"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9339795" y="96204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78604</xdr:rowOff>
    </xdr:from>
    <xdr:to>
      <xdr:col>45</xdr:col>
      <xdr:colOff>177800</xdr:colOff>
      <xdr:row>57</xdr:row>
      <xdr:rowOff>97605</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7861300" y="9851254"/>
          <a:ext cx="889000" cy="19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56640</xdr:rowOff>
    </xdr:from>
    <xdr:to>
      <xdr:col>46</xdr:col>
      <xdr:colOff>38100</xdr:colOff>
      <xdr:row>57</xdr:row>
      <xdr:rowOff>158240</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8699500" y="9829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149367</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8450795" y="99220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64923</xdr:rowOff>
    </xdr:from>
    <xdr:to>
      <xdr:col>41</xdr:col>
      <xdr:colOff>50800</xdr:colOff>
      <xdr:row>57</xdr:row>
      <xdr:rowOff>78604</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6972300" y="9494673"/>
          <a:ext cx="889000" cy="356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69446</xdr:rowOff>
    </xdr:from>
    <xdr:to>
      <xdr:col>41</xdr:col>
      <xdr:colOff>101600</xdr:colOff>
      <xdr:row>57</xdr:row>
      <xdr:rowOff>171046</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7810500" y="984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162173</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7561795" y="9934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64091</xdr:rowOff>
    </xdr:from>
    <xdr:to>
      <xdr:col>36</xdr:col>
      <xdr:colOff>165100</xdr:colOff>
      <xdr:row>57</xdr:row>
      <xdr:rowOff>165691</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6921500" y="9836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156818</xdr:rowOff>
    </xdr:from>
    <xdr:ext cx="59901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672795" y="9929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147096</xdr:rowOff>
    </xdr:from>
    <xdr:to>
      <xdr:col>55</xdr:col>
      <xdr:colOff>50800</xdr:colOff>
      <xdr:row>58</xdr:row>
      <xdr:rowOff>77246</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10426700" y="9919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125523</xdr:rowOff>
    </xdr:from>
    <xdr:ext cx="599010" cy="259045"/>
    <xdr:sp macro="" textlink="">
      <xdr:nvSpPr>
        <xdr:cNvPr id="368" name="普通建設事業費該当値テキスト">
          <a:extLst>
            <a:ext uri="{FF2B5EF4-FFF2-40B4-BE49-F238E27FC236}">
              <a16:creationId xmlns:a16="http://schemas.microsoft.com/office/drawing/2014/main" id="{00000000-0008-0000-0600-000070010000}"/>
            </a:ext>
          </a:extLst>
        </xdr:cNvPr>
        <xdr:cNvSpPr txBox="1"/>
      </xdr:nvSpPr>
      <xdr:spPr>
        <a:xfrm>
          <a:off x="10528300" y="9898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136044</xdr:rowOff>
    </xdr:from>
    <xdr:to>
      <xdr:col>50</xdr:col>
      <xdr:colOff>165100</xdr:colOff>
      <xdr:row>58</xdr:row>
      <xdr:rowOff>66194</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9588500" y="990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57321</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339795" y="10001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46805</xdr:rowOff>
    </xdr:from>
    <xdr:to>
      <xdr:col>46</xdr:col>
      <xdr:colOff>38100</xdr:colOff>
      <xdr:row>57</xdr:row>
      <xdr:rowOff>148405</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8699500" y="9819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164932</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8450795" y="95946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27804</xdr:rowOff>
    </xdr:from>
    <xdr:to>
      <xdr:col>41</xdr:col>
      <xdr:colOff>101600</xdr:colOff>
      <xdr:row>57</xdr:row>
      <xdr:rowOff>129404</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7810500" y="9800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145931</xdr:rowOff>
    </xdr:from>
    <xdr:ext cx="59901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7561795" y="9575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14123</xdr:rowOff>
    </xdr:from>
    <xdr:to>
      <xdr:col>36</xdr:col>
      <xdr:colOff>165100</xdr:colOff>
      <xdr:row>55</xdr:row>
      <xdr:rowOff>115723</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6921500" y="9443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53</xdr:row>
      <xdr:rowOff>132250</xdr:rowOff>
    </xdr:from>
    <xdr:ext cx="599010"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672795" y="9219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a:extLst>
            <a:ext uri="{FF2B5EF4-FFF2-40B4-BE49-F238E27FC236}">
              <a16:creationId xmlns:a16="http://schemas.microsoft.com/office/drawing/2014/main" id="{00000000-0008-0000-06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35271</xdr:rowOff>
    </xdr:from>
    <xdr:to>
      <xdr:col>54</xdr:col>
      <xdr:colOff>189865</xdr:colOff>
      <xdr:row>78</xdr:row>
      <xdr:rowOff>139700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flipV="1">
          <a:off x="10475595" y="12036771"/>
          <a:ext cx="1270" cy="1476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9" name="普通建設事業費 （ うち新規整備　）最小値テキスト">
          <a:extLst>
            <a:ext uri="{FF2B5EF4-FFF2-40B4-BE49-F238E27FC236}">
              <a16:creationId xmlns:a16="http://schemas.microsoft.com/office/drawing/2014/main" id="{00000000-0008-0000-0600-00008F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153398</xdr:rowOff>
    </xdr:from>
    <xdr:ext cx="599010" cy="259045"/>
    <xdr:sp macro="" textlink="">
      <xdr:nvSpPr>
        <xdr:cNvPr id="401" name="普通建設事業費 （ うち新規整備　）最大値テキスト">
          <a:extLst>
            <a:ext uri="{FF2B5EF4-FFF2-40B4-BE49-F238E27FC236}">
              <a16:creationId xmlns:a16="http://schemas.microsoft.com/office/drawing/2014/main" id="{00000000-0008-0000-0600-000091010000}"/>
            </a:ext>
          </a:extLst>
        </xdr:cNvPr>
        <xdr:cNvSpPr txBox="1"/>
      </xdr:nvSpPr>
      <xdr:spPr>
        <a:xfrm>
          <a:off x="10528300" y="11811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35271</xdr:rowOff>
    </xdr:from>
    <xdr:to>
      <xdr:col>55</xdr:col>
      <xdr:colOff>88900</xdr:colOff>
      <xdr:row>70</xdr:row>
      <xdr:rowOff>35271</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2036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131973</xdr:rowOff>
    </xdr:from>
    <xdr:to>
      <xdr:col>55</xdr:col>
      <xdr:colOff>0</xdr:colOff>
      <xdr:row>78</xdr:row>
      <xdr:rowOff>86167</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9639300" y="13333623"/>
          <a:ext cx="838200" cy="125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24232</xdr:rowOff>
    </xdr:from>
    <xdr:ext cx="534377" cy="259045"/>
    <xdr:sp macro="" textlink="">
      <xdr:nvSpPr>
        <xdr:cNvPr id="404" name="普通建設事業費 （ うち新規整備　）平均値テキスト">
          <a:extLst>
            <a:ext uri="{FF2B5EF4-FFF2-40B4-BE49-F238E27FC236}">
              <a16:creationId xmlns:a16="http://schemas.microsoft.com/office/drawing/2014/main" id="{00000000-0008-0000-0600-000094010000}"/>
            </a:ext>
          </a:extLst>
        </xdr:cNvPr>
        <xdr:cNvSpPr txBox="1"/>
      </xdr:nvSpPr>
      <xdr:spPr>
        <a:xfrm>
          <a:off x="10528300" y="13054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1355</xdr:rowOff>
    </xdr:from>
    <xdr:to>
      <xdr:col>55</xdr:col>
      <xdr:colOff>50800</xdr:colOff>
      <xdr:row>77</xdr:row>
      <xdr:rowOff>102955</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10426700" y="132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77589</xdr:rowOff>
    </xdr:from>
    <xdr:to>
      <xdr:col>50</xdr:col>
      <xdr:colOff>114300</xdr:colOff>
      <xdr:row>78</xdr:row>
      <xdr:rowOff>86167</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8750300" y="13450689"/>
          <a:ext cx="889000" cy="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28138</xdr:rowOff>
    </xdr:from>
    <xdr:to>
      <xdr:col>50</xdr:col>
      <xdr:colOff>165100</xdr:colOff>
      <xdr:row>77</xdr:row>
      <xdr:rowOff>129738</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9588500" y="1322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146265</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9372111" y="13005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51967</xdr:rowOff>
    </xdr:from>
    <xdr:to>
      <xdr:col>45</xdr:col>
      <xdr:colOff>177800</xdr:colOff>
      <xdr:row>78</xdr:row>
      <xdr:rowOff>77589</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7861300" y="13425067"/>
          <a:ext cx="889000" cy="25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167904</xdr:rowOff>
    </xdr:from>
    <xdr:to>
      <xdr:col>46</xdr:col>
      <xdr:colOff>38100</xdr:colOff>
      <xdr:row>77</xdr:row>
      <xdr:rowOff>98054</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8699500" y="13198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114581</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8483111" y="12973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51967</xdr:rowOff>
    </xdr:from>
    <xdr:to>
      <xdr:col>41</xdr:col>
      <xdr:colOff>50800</xdr:colOff>
      <xdr:row>78</xdr:row>
      <xdr:rowOff>72761</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6972300" y="13425067"/>
          <a:ext cx="889000" cy="20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47876</xdr:rowOff>
    </xdr:from>
    <xdr:to>
      <xdr:col>41</xdr:col>
      <xdr:colOff>101600</xdr:colOff>
      <xdr:row>77</xdr:row>
      <xdr:rowOff>149476</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7810500" y="13249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166003</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594111" y="13024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48475</xdr:rowOff>
    </xdr:from>
    <xdr:to>
      <xdr:col>36</xdr:col>
      <xdr:colOff>165100</xdr:colOff>
      <xdr:row>77</xdr:row>
      <xdr:rowOff>150075</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6921500" y="13250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166602</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705111" y="13025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81173</xdr:rowOff>
    </xdr:from>
    <xdr:to>
      <xdr:col>55</xdr:col>
      <xdr:colOff>50800</xdr:colOff>
      <xdr:row>78</xdr:row>
      <xdr:rowOff>11323</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10426700" y="13282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59600</xdr:rowOff>
    </xdr:from>
    <xdr:ext cx="534377" cy="259045"/>
    <xdr:sp macro="" textlink="">
      <xdr:nvSpPr>
        <xdr:cNvPr id="423" name="普通建設事業費 （ うち新規整備　）該当値テキスト">
          <a:extLst>
            <a:ext uri="{FF2B5EF4-FFF2-40B4-BE49-F238E27FC236}">
              <a16:creationId xmlns:a16="http://schemas.microsoft.com/office/drawing/2014/main" id="{00000000-0008-0000-0600-0000A7010000}"/>
            </a:ext>
          </a:extLst>
        </xdr:cNvPr>
        <xdr:cNvSpPr txBox="1"/>
      </xdr:nvSpPr>
      <xdr:spPr>
        <a:xfrm>
          <a:off x="10528300" y="13261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35367</xdr:rowOff>
    </xdr:from>
    <xdr:to>
      <xdr:col>50</xdr:col>
      <xdr:colOff>165100</xdr:colOff>
      <xdr:row>78</xdr:row>
      <xdr:rowOff>136967</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9588500" y="13408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128094</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372111" y="13501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26789</xdr:rowOff>
    </xdr:from>
    <xdr:to>
      <xdr:col>46</xdr:col>
      <xdr:colOff>38100</xdr:colOff>
      <xdr:row>78</xdr:row>
      <xdr:rowOff>128389</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8699500" y="13399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119516</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483111" y="13492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1167</xdr:rowOff>
    </xdr:from>
    <xdr:to>
      <xdr:col>41</xdr:col>
      <xdr:colOff>101600</xdr:colOff>
      <xdr:row>78</xdr:row>
      <xdr:rowOff>102767</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7810500" y="13374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93894</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594111" y="13466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21961</xdr:rowOff>
    </xdr:from>
    <xdr:to>
      <xdr:col>36</xdr:col>
      <xdr:colOff>165100</xdr:colOff>
      <xdr:row>78</xdr:row>
      <xdr:rowOff>123561</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6921500" y="1339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114688</xdr:rowOff>
    </xdr:from>
    <xdr:ext cx="534377"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05111" y="13487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普通建設事業費 （ うち更新整備　）グラフ枠">
          <a:extLst>
            <a:ext uri="{FF2B5EF4-FFF2-40B4-BE49-F238E27FC236}">
              <a16:creationId xmlns:a16="http://schemas.microsoft.com/office/drawing/2014/main" id="{00000000-0008-0000-06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14194</xdr:rowOff>
    </xdr:from>
    <xdr:to>
      <xdr:col>54</xdr:col>
      <xdr:colOff>189865</xdr:colOff>
      <xdr:row>99</xdr:row>
      <xdr:rowOff>21321</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flipV="1">
          <a:off x="10475595" y="15616144"/>
          <a:ext cx="1270" cy="13787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25148</xdr:rowOff>
    </xdr:from>
    <xdr:ext cx="534377" cy="259045"/>
    <xdr:sp macro="" textlink="">
      <xdr:nvSpPr>
        <xdr:cNvPr id="456" name="普通建設事業費 （ うち更新整備　）最小値テキスト">
          <a:extLst>
            <a:ext uri="{FF2B5EF4-FFF2-40B4-BE49-F238E27FC236}">
              <a16:creationId xmlns:a16="http://schemas.microsoft.com/office/drawing/2014/main" id="{00000000-0008-0000-0600-0000C8010000}"/>
            </a:ext>
          </a:extLst>
        </xdr:cNvPr>
        <xdr:cNvSpPr txBox="1"/>
      </xdr:nvSpPr>
      <xdr:spPr>
        <a:xfrm>
          <a:off x="10528300" y="16998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21321</xdr:rowOff>
    </xdr:from>
    <xdr:to>
      <xdr:col>55</xdr:col>
      <xdr:colOff>88900</xdr:colOff>
      <xdr:row>99</xdr:row>
      <xdr:rowOff>21321</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10388600" y="16994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132321</xdr:rowOff>
    </xdr:from>
    <xdr:ext cx="599010" cy="259045"/>
    <xdr:sp macro="" textlink="">
      <xdr:nvSpPr>
        <xdr:cNvPr id="458" name="普通建設事業費 （ うち更新整備　）最大値テキスト">
          <a:extLst>
            <a:ext uri="{FF2B5EF4-FFF2-40B4-BE49-F238E27FC236}">
              <a16:creationId xmlns:a16="http://schemas.microsoft.com/office/drawing/2014/main" id="{00000000-0008-0000-0600-0000CA010000}"/>
            </a:ext>
          </a:extLst>
        </xdr:cNvPr>
        <xdr:cNvSpPr txBox="1"/>
      </xdr:nvSpPr>
      <xdr:spPr>
        <a:xfrm>
          <a:off x="10528300" y="15391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735,882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14194</xdr:rowOff>
    </xdr:from>
    <xdr:to>
      <xdr:col>55</xdr:col>
      <xdr:colOff>88900</xdr:colOff>
      <xdr:row>91</xdr:row>
      <xdr:rowOff>14194</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10388600" y="15616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4786</xdr:rowOff>
    </xdr:from>
    <xdr:to>
      <xdr:col>55</xdr:col>
      <xdr:colOff>0</xdr:colOff>
      <xdr:row>98</xdr:row>
      <xdr:rowOff>53905</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9639300" y="16806886"/>
          <a:ext cx="838200" cy="49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114826</xdr:rowOff>
    </xdr:from>
    <xdr:ext cx="599010" cy="259045"/>
    <xdr:sp macro="" textlink="">
      <xdr:nvSpPr>
        <xdr:cNvPr id="461" name="普通建設事業費 （ うち更新整備　）平均値テキスト">
          <a:extLst>
            <a:ext uri="{FF2B5EF4-FFF2-40B4-BE49-F238E27FC236}">
              <a16:creationId xmlns:a16="http://schemas.microsoft.com/office/drawing/2014/main" id="{00000000-0008-0000-0600-0000CD010000}"/>
            </a:ext>
          </a:extLst>
        </xdr:cNvPr>
        <xdr:cNvSpPr txBox="1"/>
      </xdr:nvSpPr>
      <xdr:spPr>
        <a:xfrm>
          <a:off x="10528300" y="165740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91949</xdr:rowOff>
    </xdr:from>
    <xdr:to>
      <xdr:col>55</xdr:col>
      <xdr:colOff>50800</xdr:colOff>
      <xdr:row>98</xdr:row>
      <xdr:rowOff>22099</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10426700" y="16722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119177</xdr:rowOff>
    </xdr:from>
    <xdr:to>
      <xdr:col>50</xdr:col>
      <xdr:colOff>114300</xdr:colOff>
      <xdr:row>98</xdr:row>
      <xdr:rowOff>4786</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8750300" y="16749827"/>
          <a:ext cx="889000" cy="57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127798</xdr:rowOff>
    </xdr:from>
    <xdr:to>
      <xdr:col>50</xdr:col>
      <xdr:colOff>165100</xdr:colOff>
      <xdr:row>98</xdr:row>
      <xdr:rowOff>57948</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9588500" y="1675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49075</xdr:rowOff>
    </xdr:from>
    <xdr:ext cx="599010"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9339795" y="16851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69762</xdr:rowOff>
    </xdr:from>
    <xdr:to>
      <xdr:col>45</xdr:col>
      <xdr:colOff>177800</xdr:colOff>
      <xdr:row>97</xdr:row>
      <xdr:rowOff>119177</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7861300" y="16700412"/>
          <a:ext cx="889000" cy="49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123413</xdr:rowOff>
    </xdr:from>
    <xdr:to>
      <xdr:col>46</xdr:col>
      <xdr:colOff>38100</xdr:colOff>
      <xdr:row>98</xdr:row>
      <xdr:rowOff>53563</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8699500" y="16754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44690</xdr:rowOff>
    </xdr:from>
    <xdr:ext cx="59901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8450795" y="16846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125974</xdr:rowOff>
    </xdr:from>
    <xdr:to>
      <xdr:col>41</xdr:col>
      <xdr:colOff>50800</xdr:colOff>
      <xdr:row>97</xdr:row>
      <xdr:rowOff>69762</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6972300" y="16242274"/>
          <a:ext cx="889000" cy="458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133534</xdr:rowOff>
    </xdr:from>
    <xdr:to>
      <xdr:col>41</xdr:col>
      <xdr:colOff>101600</xdr:colOff>
      <xdr:row>98</xdr:row>
      <xdr:rowOff>63684</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7810500" y="1676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54811</xdr:rowOff>
    </xdr:from>
    <xdr:ext cx="59901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561795" y="168569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100912</xdr:rowOff>
    </xdr:from>
    <xdr:to>
      <xdr:col>36</xdr:col>
      <xdr:colOff>165100</xdr:colOff>
      <xdr:row>98</xdr:row>
      <xdr:rowOff>31062</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6921500" y="16731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22189</xdr:rowOff>
    </xdr:from>
    <xdr:ext cx="59901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6672795" y="168242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3105</xdr:rowOff>
    </xdr:from>
    <xdr:to>
      <xdr:col>55</xdr:col>
      <xdr:colOff>50800</xdr:colOff>
      <xdr:row>98</xdr:row>
      <xdr:rowOff>104705</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10426700" y="1680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152982</xdr:rowOff>
    </xdr:from>
    <xdr:ext cx="534377" cy="259045"/>
    <xdr:sp macro="" textlink="">
      <xdr:nvSpPr>
        <xdr:cNvPr id="480" name="普通建設事業費 （ うち更新整備　）該当値テキスト">
          <a:extLst>
            <a:ext uri="{FF2B5EF4-FFF2-40B4-BE49-F238E27FC236}">
              <a16:creationId xmlns:a16="http://schemas.microsoft.com/office/drawing/2014/main" id="{00000000-0008-0000-0600-0000E0010000}"/>
            </a:ext>
          </a:extLst>
        </xdr:cNvPr>
        <xdr:cNvSpPr txBox="1"/>
      </xdr:nvSpPr>
      <xdr:spPr>
        <a:xfrm>
          <a:off x="10528300" y="16783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125436</xdr:rowOff>
    </xdr:from>
    <xdr:to>
      <xdr:col>50</xdr:col>
      <xdr:colOff>165100</xdr:colOff>
      <xdr:row>98</xdr:row>
      <xdr:rowOff>55586</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9588500" y="16756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72113</xdr:rowOff>
    </xdr:from>
    <xdr:ext cx="59901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9339795" y="16531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68377</xdr:rowOff>
    </xdr:from>
    <xdr:to>
      <xdr:col>46</xdr:col>
      <xdr:colOff>38100</xdr:colOff>
      <xdr:row>97</xdr:row>
      <xdr:rowOff>169977</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8699500" y="16699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15054</xdr:rowOff>
    </xdr:from>
    <xdr:ext cx="59901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450795" y="16474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18962</xdr:rowOff>
    </xdr:from>
    <xdr:to>
      <xdr:col>41</xdr:col>
      <xdr:colOff>101600</xdr:colOff>
      <xdr:row>97</xdr:row>
      <xdr:rowOff>120562</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7810500" y="16649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137089</xdr:rowOff>
    </xdr:from>
    <xdr:ext cx="59901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7561795" y="16424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75174</xdr:rowOff>
    </xdr:from>
    <xdr:to>
      <xdr:col>36</xdr:col>
      <xdr:colOff>165100</xdr:colOff>
      <xdr:row>95</xdr:row>
      <xdr:rowOff>5324</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6921500" y="16191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93</xdr:row>
      <xdr:rowOff>21851</xdr:rowOff>
    </xdr:from>
    <xdr:ext cx="59901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6672795" y="15966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災害復旧事業費グラフ枠">
          <a:extLst>
            <a:ext uri="{FF2B5EF4-FFF2-40B4-BE49-F238E27FC236}">
              <a16:creationId xmlns:a16="http://schemas.microsoft.com/office/drawing/2014/main" id="{00000000-0008-0000-06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49175</xdr:rowOff>
    </xdr:from>
    <xdr:to>
      <xdr:col>85</xdr:col>
      <xdr:colOff>126364</xdr:colOff>
      <xdr:row>39</xdr:row>
      <xdr:rowOff>98878</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flipV="1">
          <a:off x="16317595" y="5364125"/>
          <a:ext cx="1269" cy="1421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15" name="災害復旧事業費最小値テキスト">
          <a:extLst>
            <a:ext uri="{FF2B5EF4-FFF2-40B4-BE49-F238E27FC236}">
              <a16:creationId xmlns:a16="http://schemas.microsoft.com/office/drawing/2014/main" id="{00000000-0008-0000-0600-000003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167302</xdr:rowOff>
    </xdr:from>
    <xdr:ext cx="599010" cy="259045"/>
    <xdr:sp macro="" textlink="">
      <xdr:nvSpPr>
        <xdr:cNvPr id="517" name="災害復旧事業費最大値テキスト">
          <a:extLst>
            <a:ext uri="{FF2B5EF4-FFF2-40B4-BE49-F238E27FC236}">
              <a16:creationId xmlns:a16="http://schemas.microsoft.com/office/drawing/2014/main" id="{00000000-0008-0000-0600-000005020000}"/>
            </a:ext>
          </a:extLst>
        </xdr:cNvPr>
        <xdr:cNvSpPr txBox="1"/>
      </xdr:nvSpPr>
      <xdr:spPr>
        <a:xfrm>
          <a:off x="16370300" y="5139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130,566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49175</xdr:rowOff>
    </xdr:from>
    <xdr:to>
      <xdr:col>86</xdr:col>
      <xdr:colOff>25400</xdr:colOff>
      <xdr:row>31</xdr:row>
      <xdr:rowOff>49175</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5364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41347</xdr:rowOff>
    </xdr:from>
    <xdr:to>
      <xdr:col>85</xdr:col>
      <xdr:colOff>127000</xdr:colOff>
      <xdr:row>37</xdr:row>
      <xdr:rowOff>111452</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5481300" y="6384997"/>
          <a:ext cx="838200" cy="70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64878</xdr:rowOff>
    </xdr:from>
    <xdr:ext cx="534377" cy="259045"/>
    <xdr:sp macro="" textlink="">
      <xdr:nvSpPr>
        <xdr:cNvPr id="520" name="災害復旧事業費平均値テキスト">
          <a:extLst>
            <a:ext uri="{FF2B5EF4-FFF2-40B4-BE49-F238E27FC236}">
              <a16:creationId xmlns:a16="http://schemas.microsoft.com/office/drawing/2014/main" id="{00000000-0008-0000-0600-000008020000}"/>
            </a:ext>
          </a:extLst>
        </xdr:cNvPr>
        <xdr:cNvSpPr txBox="1"/>
      </xdr:nvSpPr>
      <xdr:spPr>
        <a:xfrm>
          <a:off x="16370300" y="6579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86451</xdr:rowOff>
    </xdr:from>
    <xdr:to>
      <xdr:col>85</xdr:col>
      <xdr:colOff>177800</xdr:colOff>
      <xdr:row>39</xdr:row>
      <xdr:rowOff>16601</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6268700" y="660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32672</xdr:rowOff>
    </xdr:from>
    <xdr:to>
      <xdr:col>81</xdr:col>
      <xdr:colOff>50800</xdr:colOff>
      <xdr:row>37</xdr:row>
      <xdr:rowOff>41347</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4592300" y="6033422"/>
          <a:ext cx="889000" cy="351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42059</xdr:rowOff>
    </xdr:from>
    <xdr:to>
      <xdr:col>81</xdr:col>
      <xdr:colOff>101600</xdr:colOff>
      <xdr:row>38</xdr:row>
      <xdr:rowOff>143659</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5430500" y="6557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134786</xdr:rowOff>
    </xdr:from>
    <xdr:ext cx="534377"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14111" y="6649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32</xdr:row>
      <xdr:rowOff>132472</xdr:rowOff>
    </xdr:from>
    <xdr:to>
      <xdr:col>76</xdr:col>
      <xdr:colOff>114300</xdr:colOff>
      <xdr:row>35</xdr:row>
      <xdr:rowOff>32672</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3703300" y="5618872"/>
          <a:ext cx="889000" cy="414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60368</xdr:rowOff>
    </xdr:from>
    <xdr:to>
      <xdr:col>76</xdr:col>
      <xdr:colOff>165100</xdr:colOff>
      <xdr:row>38</xdr:row>
      <xdr:rowOff>161968</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4541500" y="6575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153095</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4325111" y="6668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32</xdr:row>
      <xdr:rowOff>132472</xdr:rowOff>
    </xdr:from>
    <xdr:to>
      <xdr:col>71</xdr:col>
      <xdr:colOff>177800</xdr:colOff>
      <xdr:row>33</xdr:row>
      <xdr:rowOff>13306</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flipV="1">
          <a:off x="12814300" y="5618872"/>
          <a:ext cx="889000" cy="52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70993</xdr:rowOff>
    </xdr:from>
    <xdr:to>
      <xdr:col>72</xdr:col>
      <xdr:colOff>38100</xdr:colOff>
      <xdr:row>39</xdr:row>
      <xdr:rowOff>1143</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3652500" y="658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163720</xdr:rowOff>
    </xdr:from>
    <xdr:ext cx="534377"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3436111" y="6678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19231</xdr:rowOff>
    </xdr:from>
    <xdr:to>
      <xdr:col>67</xdr:col>
      <xdr:colOff>101600</xdr:colOff>
      <xdr:row>38</xdr:row>
      <xdr:rowOff>120831</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2763500" y="653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111958</xdr:rowOff>
    </xdr:from>
    <xdr:ext cx="534377"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547111" y="6627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60652</xdr:rowOff>
    </xdr:from>
    <xdr:to>
      <xdr:col>85</xdr:col>
      <xdr:colOff>177800</xdr:colOff>
      <xdr:row>37</xdr:row>
      <xdr:rowOff>162252</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6268700" y="640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83529</xdr:rowOff>
    </xdr:from>
    <xdr:ext cx="534377" cy="259045"/>
    <xdr:sp macro="" textlink="">
      <xdr:nvSpPr>
        <xdr:cNvPr id="539" name="災害復旧事業費該当値テキスト">
          <a:extLst>
            <a:ext uri="{FF2B5EF4-FFF2-40B4-BE49-F238E27FC236}">
              <a16:creationId xmlns:a16="http://schemas.microsoft.com/office/drawing/2014/main" id="{00000000-0008-0000-0600-00001B020000}"/>
            </a:ext>
          </a:extLst>
        </xdr:cNvPr>
        <xdr:cNvSpPr txBox="1"/>
      </xdr:nvSpPr>
      <xdr:spPr>
        <a:xfrm>
          <a:off x="16370300" y="6255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161997</xdr:rowOff>
    </xdr:from>
    <xdr:to>
      <xdr:col>81</xdr:col>
      <xdr:colOff>101600</xdr:colOff>
      <xdr:row>37</xdr:row>
      <xdr:rowOff>92147</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5430500" y="6334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108674</xdr:rowOff>
    </xdr:from>
    <xdr:ext cx="534377"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5214111" y="6109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153322</xdr:rowOff>
    </xdr:from>
    <xdr:to>
      <xdr:col>76</xdr:col>
      <xdr:colOff>165100</xdr:colOff>
      <xdr:row>35</xdr:row>
      <xdr:rowOff>83472</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4541500" y="598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99999</xdr:rowOff>
    </xdr:from>
    <xdr:ext cx="534377"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325111" y="5757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32</xdr:row>
      <xdr:rowOff>81672</xdr:rowOff>
    </xdr:from>
    <xdr:to>
      <xdr:col>72</xdr:col>
      <xdr:colOff>38100</xdr:colOff>
      <xdr:row>33</xdr:row>
      <xdr:rowOff>11822</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3652500" y="5568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31</xdr:row>
      <xdr:rowOff>28349</xdr:rowOff>
    </xdr:from>
    <xdr:ext cx="59901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403795" y="53432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32</xdr:row>
      <xdr:rowOff>133956</xdr:rowOff>
    </xdr:from>
    <xdr:to>
      <xdr:col>67</xdr:col>
      <xdr:colOff>101600</xdr:colOff>
      <xdr:row>33</xdr:row>
      <xdr:rowOff>64106</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2763500" y="5620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31</xdr:row>
      <xdr:rowOff>80633</xdr:rowOff>
    </xdr:from>
    <xdr:ext cx="599010"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514795" y="5395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55</xdr:row>
      <xdr:rowOff>54627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94843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52</xdr:row>
      <xdr:rowOff>111777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90271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49</xdr:row>
      <xdr:rowOff>168927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85699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失業対策事業費グラフ枠">
          <a:extLst>
            <a:ext uri="{FF2B5EF4-FFF2-40B4-BE49-F238E27FC236}">
              <a16:creationId xmlns:a16="http://schemas.microsoft.com/office/drawing/2014/main" id="{00000000-0008-0000-06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58</xdr:row>
      <xdr:rowOff>139700</xdr:rowOff>
    </xdr:from>
    <xdr:to>
      <xdr:col>85</xdr:col>
      <xdr:colOff>126364</xdr:colOff>
      <xdr:row>58</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317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10177</xdr:rowOff>
    </xdr:from>
    <xdr:ext cx="249299" cy="259045"/>
    <xdr:sp macro="" textlink="">
      <xdr:nvSpPr>
        <xdr:cNvPr id="570" name="失業対策事業費最小値テキスト">
          <a:extLst>
            <a:ext uri="{FF2B5EF4-FFF2-40B4-BE49-F238E27FC236}">
              <a16:creationId xmlns:a16="http://schemas.microsoft.com/office/drawing/2014/main" id="{00000000-0008-0000-0600-00003A020000}"/>
            </a:ext>
          </a:extLst>
        </xdr:cNvPr>
        <xdr:cNvSpPr txBox="1"/>
      </xdr:nvSpPr>
      <xdr:spPr>
        <a:xfrm>
          <a:off x="16370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139700</xdr:rowOff>
    </xdr:from>
    <xdr:to>
      <xdr:col>86</xdr:col>
      <xdr:colOff>25400</xdr:colOff>
      <xdr:row>58</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10177</xdr:rowOff>
    </xdr:from>
    <xdr:ext cx="249299" cy="259045"/>
    <xdr:sp macro="" textlink="">
      <xdr:nvSpPr>
        <xdr:cNvPr id="572" name="失業対策事業費最大値テキスト">
          <a:extLst>
            <a:ext uri="{FF2B5EF4-FFF2-40B4-BE49-F238E27FC236}">
              <a16:creationId xmlns:a16="http://schemas.microsoft.com/office/drawing/2014/main" id="{00000000-0008-0000-0600-00003C020000}"/>
            </a:ext>
          </a:extLst>
        </xdr:cNvPr>
        <xdr:cNvSpPr txBox="1"/>
      </xdr:nvSpPr>
      <xdr:spPr>
        <a:xfrm>
          <a:off x="16370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139700</xdr:rowOff>
    </xdr:from>
    <xdr:to>
      <xdr:col>86</xdr:col>
      <xdr:colOff>25400</xdr:colOff>
      <xdr:row>58</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139700</xdr:rowOff>
    </xdr:from>
    <xdr:to>
      <xdr:col>85</xdr:col>
      <xdr:colOff>127000</xdr:colOff>
      <xdr:row>58</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67327</xdr:rowOff>
    </xdr:from>
    <xdr:ext cx="249299" cy="259045"/>
    <xdr:sp macro="" textlink="">
      <xdr:nvSpPr>
        <xdr:cNvPr id="575" name="失業対策事業費平均値テキスト">
          <a:extLst>
            <a:ext uri="{FF2B5EF4-FFF2-40B4-BE49-F238E27FC236}">
              <a16:creationId xmlns:a16="http://schemas.microsoft.com/office/drawing/2014/main" id="{00000000-0008-0000-0600-00003F020000}"/>
            </a:ext>
          </a:extLst>
        </xdr:cNvPr>
        <xdr:cNvSpPr txBox="1"/>
      </xdr:nvSpPr>
      <xdr:spPr>
        <a:xfrm>
          <a:off x="16370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88900</xdr:rowOff>
    </xdr:from>
    <xdr:to>
      <xdr:col>85</xdr:col>
      <xdr:colOff>177800</xdr:colOff>
      <xdr:row>59</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6268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139700</xdr:rowOff>
    </xdr:from>
    <xdr:to>
      <xdr:col>81</xdr:col>
      <xdr:colOff>50800</xdr:colOff>
      <xdr:row>58</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88900</xdr:rowOff>
    </xdr:from>
    <xdr:to>
      <xdr:col>81</xdr:col>
      <xdr:colOff>101600</xdr:colOff>
      <xdr:row>59</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5430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5356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139700</xdr:rowOff>
    </xdr:from>
    <xdr:to>
      <xdr:col>76</xdr:col>
      <xdr:colOff>114300</xdr:colOff>
      <xdr:row>58</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88900</xdr:rowOff>
    </xdr:from>
    <xdr:to>
      <xdr:col>76</xdr:col>
      <xdr:colOff>165100</xdr:colOff>
      <xdr:row>59</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4541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139700</xdr:rowOff>
    </xdr:from>
    <xdr:to>
      <xdr:col>71</xdr:col>
      <xdr:colOff>177800</xdr:colOff>
      <xdr:row>58</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88900</xdr:rowOff>
    </xdr:from>
    <xdr:to>
      <xdr:col>72</xdr:col>
      <xdr:colOff>38100</xdr:colOff>
      <xdr:row>59</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365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7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51</xdr:row>
      <xdr:rowOff>146050</xdr:rowOff>
    </xdr:from>
    <xdr:to>
      <xdr:col>67</xdr:col>
      <xdr:colOff>101600</xdr:colOff>
      <xdr:row>52</xdr:row>
      <xdr:rowOff>76200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2763500" y="889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50</xdr:row>
      <xdr:rowOff>92727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89650" y="8665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88900</xdr:rowOff>
    </xdr:from>
    <xdr:to>
      <xdr:col>85</xdr:col>
      <xdr:colOff>177800</xdr:colOff>
      <xdr:row>59</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124477</xdr:rowOff>
    </xdr:from>
    <xdr:ext cx="249299" cy="259045"/>
    <xdr:sp macro="" textlink="">
      <xdr:nvSpPr>
        <xdr:cNvPr id="594" name="失業対策事業費該当値テキスト">
          <a:extLst>
            <a:ext uri="{FF2B5EF4-FFF2-40B4-BE49-F238E27FC236}">
              <a16:creationId xmlns:a16="http://schemas.microsoft.com/office/drawing/2014/main" id="{00000000-0008-0000-0600-000052020000}"/>
            </a:ext>
          </a:extLst>
        </xdr:cNvPr>
        <xdr:cNvSpPr txBox="1"/>
      </xdr:nvSpPr>
      <xdr:spPr>
        <a:xfrm>
          <a:off x="16370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88900</xdr:rowOff>
    </xdr:from>
    <xdr:to>
      <xdr:col>81</xdr:col>
      <xdr:colOff>101600</xdr:colOff>
      <xdr:row>59</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57</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5356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88900</xdr:rowOff>
    </xdr:from>
    <xdr:to>
      <xdr:col>76</xdr:col>
      <xdr:colOff>165100</xdr:colOff>
      <xdr:row>59</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57</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4467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88900</xdr:rowOff>
    </xdr:from>
    <xdr:to>
      <xdr:col>72</xdr:col>
      <xdr:colOff>38100</xdr:colOff>
      <xdr:row>59</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3578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88900</xdr:rowOff>
    </xdr:from>
    <xdr:to>
      <xdr:col>67</xdr:col>
      <xdr:colOff>101600</xdr:colOff>
      <xdr:row>59</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10177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68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公債費グラフ枠">
          <a:extLst>
            <a:ext uri="{FF2B5EF4-FFF2-40B4-BE49-F238E27FC236}">
              <a16:creationId xmlns:a16="http://schemas.microsoft.com/office/drawing/2014/main" id="{00000000-0008-0000-06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73</xdr:row>
      <xdr:rowOff>127131</xdr:rowOff>
    </xdr:from>
    <xdr:to>
      <xdr:col>85</xdr:col>
      <xdr:colOff>126364</xdr:colOff>
      <xdr:row>79</xdr:row>
      <xdr:rowOff>43893</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6317595" y="12642981"/>
          <a:ext cx="1269" cy="9454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47720</xdr:rowOff>
    </xdr:from>
    <xdr:ext cx="378565" cy="259045"/>
    <xdr:sp macro="" textlink="">
      <xdr:nvSpPr>
        <xdr:cNvPr id="627" name="公債費最小値テキスト">
          <a:extLst>
            <a:ext uri="{FF2B5EF4-FFF2-40B4-BE49-F238E27FC236}">
              <a16:creationId xmlns:a16="http://schemas.microsoft.com/office/drawing/2014/main" id="{00000000-0008-0000-0600-000073020000}"/>
            </a:ext>
          </a:extLst>
        </xdr:cNvPr>
        <xdr:cNvSpPr txBox="1"/>
      </xdr:nvSpPr>
      <xdr:spPr>
        <a:xfrm>
          <a:off x="16370300" y="135922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43893</xdr:rowOff>
    </xdr:from>
    <xdr:to>
      <xdr:col>86</xdr:col>
      <xdr:colOff>25400</xdr:colOff>
      <xdr:row>79</xdr:row>
      <xdr:rowOff>43893</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6230600" y="13588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72</xdr:row>
      <xdr:rowOff>73808</xdr:rowOff>
    </xdr:from>
    <xdr:ext cx="599010" cy="259045"/>
    <xdr:sp macro="" textlink="">
      <xdr:nvSpPr>
        <xdr:cNvPr id="629" name="公債費最大値テキスト">
          <a:extLst>
            <a:ext uri="{FF2B5EF4-FFF2-40B4-BE49-F238E27FC236}">
              <a16:creationId xmlns:a16="http://schemas.microsoft.com/office/drawing/2014/main" id="{00000000-0008-0000-0600-000075020000}"/>
            </a:ext>
          </a:extLst>
        </xdr:cNvPr>
        <xdr:cNvSpPr txBox="1"/>
      </xdr:nvSpPr>
      <xdr:spPr>
        <a:xfrm>
          <a:off x="16370300" y="12418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248,299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73</xdr:row>
      <xdr:rowOff>127131</xdr:rowOff>
    </xdr:from>
    <xdr:to>
      <xdr:col>86</xdr:col>
      <xdr:colOff>25400</xdr:colOff>
      <xdr:row>73</xdr:row>
      <xdr:rowOff>127131</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6230600" y="12642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88627</xdr:rowOff>
    </xdr:from>
    <xdr:to>
      <xdr:col>85</xdr:col>
      <xdr:colOff>127000</xdr:colOff>
      <xdr:row>73</xdr:row>
      <xdr:rowOff>127131</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5481300" y="12261577"/>
          <a:ext cx="838200" cy="381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4793</xdr:rowOff>
    </xdr:from>
    <xdr:ext cx="599010" cy="259045"/>
    <xdr:sp macro="" textlink="">
      <xdr:nvSpPr>
        <xdr:cNvPr id="632" name="公債費平均値テキスト">
          <a:extLst>
            <a:ext uri="{FF2B5EF4-FFF2-40B4-BE49-F238E27FC236}">
              <a16:creationId xmlns:a16="http://schemas.microsoft.com/office/drawing/2014/main" id="{00000000-0008-0000-0600-000078020000}"/>
            </a:ext>
          </a:extLst>
        </xdr:cNvPr>
        <xdr:cNvSpPr txBox="1"/>
      </xdr:nvSpPr>
      <xdr:spPr>
        <a:xfrm>
          <a:off x="16370300" y="130349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26366</xdr:rowOff>
    </xdr:from>
    <xdr:to>
      <xdr:col>85</xdr:col>
      <xdr:colOff>177800</xdr:colOff>
      <xdr:row>76</xdr:row>
      <xdr:rowOff>127966</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6268700" y="13056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88627</xdr:rowOff>
    </xdr:from>
    <xdr:to>
      <xdr:col>81</xdr:col>
      <xdr:colOff>50800</xdr:colOff>
      <xdr:row>71</xdr:row>
      <xdr:rowOff>123378</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4592300" y="12261577"/>
          <a:ext cx="889000" cy="34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39354</xdr:rowOff>
    </xdr:from>
    <xdr:to>
      <xdr:col>81</xdr:col>
      <xdr:colOff>101600</xdr:colOff>
      <xdr:row>76</xdr:row>
      <xdr:rowOff>140954</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5430500" y="1306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76</xdr:row>
      <xdr:rowOff>132081</xdr:rowOff>
    </xdr:from>
    <xdr:ext cx="59901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5181795" y="13162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71</xdr:row>
      <xdr:rowOff>123378</xdr:rowOff>
    </xdr:from>
    <xdr:to>
      <xdr:col>76</xdr:col>
      <xdr:colOff>114300</xdr:colOff>
      <xdr:row>72</xdr:row>
      <xdr:rowOff>89648</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3703300" y="12296328"/>
          <a:ext cx="889000" cy="137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12449</xdr:rowOff>
    </xdr:from>
    <xdr:to>
      <xdr:col>76</xdr:col>
      <xdr:colOff>165100</xdr:colOff>
      <xdr:row>76</xdr:row>
      <xdr:rowOff>114049</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4541500" y="13042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76</xdr:row>
      <xdr:rowOff>105176</xdr:rowOff>
    </xdr:from>
    <xdr:ext cx="59901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4292795" y="13135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72</xdr:row>
      <xdr:rowOff>89648</xdr:rowOff>
    </xdr:from>
    <xdr:to>
      <xdr:col>71</xdr:col>
      <xdr:colOff>177800</xdr:colOff>
      <xdr:row>74</xdr:row>
      <xdr:rowOff>31119</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flipV="1">
          <a:off x="12814300" y="12434048"/>
          <a:ext cx="889000" cy="284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54702</xdr:rowOff>
    </xdr:from>
    <xdr:to>
      <xdr:col>72</xdr:col>
      <xdr:colOff>38100</xdr:colOff>
      <xdr:row>76</xdr:row>
      <xdr:rowOff>156302</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3652500" y="13084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76</xdr:row>
      <xdr:rowOff>147429</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3403795" y="13177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84519</xdr:rowOff>
    </xdr:from>
    <xdr:to>
      <xdr:col>67</xdr:col>
      <xdr:colOff>101600</xdr:colOff>
      <xdr:row>77</xdr:row>
      <xdr:rowOff>14669</xdr:rowOff>
    </xdr:to>
    <xdr:sp macro="" textlink="">
      <xdr:nvSpPr>
        <xdr:cNvPr id="643" name="フローチャート: 判断 642">
          <a:extLst>
            <a:ext uri="{FF2B5EF4-FFF2-40B4-BE49-F238E27FC236}">
              <a16:creationId xmlns:a16="http://schemas.microsoft.com/office/drawing/2014/main" id="{00000000-0008-0000-0600-000083020000}"/>
            </a:ext>
          </a:extLst>
        </xdr:cNvPr>
        <xdr:cNvSpPr/>
      </xdr:nvSpPr>
      <xdr:spPr>
        <a:xfrm>
          <a:off x="12763500" y="13114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5796</xdr:rowOff>
    </xdr:from>
    <xdr:ext cx="59901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2514795" y="13207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76331</xdr:rowOff>
    </xdr:from>
    <xdr:to>
      <xdr:col>85</xdr:col>
      <xdr:colOff>177800</xdr:colOff>
      <xdr:row>74</xdr:row>
      <xdr:rowOff>6481</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6268700" y="12592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29358</xdr:rowOff>
    </xdr:from>
    <xdr:ext cx="599010" cy="259045"/>
    <xdr:sp macro="" textlink="">
      <xdr:nvSpPr>
        <xdr:cNvPr id="651" name="公債費該当値テキスト">
          <a:extLst>
            <a:ext uri="{FF2B5EF4-FFF2-40B4-BE49-F238E27FC236}">
              <a16:creationId xmlns:a16="http://schemas.microsoft.com/office/drawing/2014/main" id="{00000000-0008-0000-0600-00008B020000}"/>
            </a:ext>
          </a:extLst>
        </xdr:cNvPr>
        <xdr:cNvSpPr txBox="1"/>
      </xdr:nvSpPr>
      <xdr:spPr>
        <a:xfrm>
          <a:off x="16370300" y="12545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71</xdr:row>
      <xdr:rowOff>37827</xdr:rowOff>
    </xdr:from>
    <xdr:to>
      <xdr:col>81</xdr:col>
      <xdr:colOff>101600</xdr:colOff>
      <xdr:row>71</xdr:row>
      <xdr:rowOff>139427</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5430500" y="12210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69</xdr:row>
      <xdr:rowOff>155954</xdr:rowOff>
    </xdr:from>
    <xdr:ext cx="59901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5181795" y="11986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71</xdr:row>
      <xdr:rowOff>72578</xdr:rowOff>
    </xdr:from>
    <xdr:to>
      <xdr:col>76</xdr:col>
      <xdr:colOff>165100</xdr:colOff>
      <xdr:row>72</xdr:row>
      <xdr:rowOff>2728</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4541500" y="12245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70</xdr:row>
      <xdr:rowOff>19255</xdr:rowOff>
    </xdr:from>
    <xdr:ext cx="599010"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4292795" y="120207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72</xdr:row>
      <xdr:rowOff>38848</xdr:rowOff>
    </xdr:from>
    <xdr:to>
      <xdr:col>72</xdr:col>
      <xdr:colOff>38100</xdr:colOff>
      <xdr:row>72</xdr:row>
      <xdr:rowOff>140448</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3652500" y="1238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70</xdr:row>
      <xdr:rowOff>156975</xdr:rowOff>
    </xdr:from>
    <xdr:ext cx="599010"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3403795" y="12158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151769</xdr:rowOff>
    </xdr:from>
    <xdr:to>
      <xdr:col>67</xdr:col>
      <xdr:colOff>101600</xdr:colOff>
      <xdr:row>74</xdr:row>
      <xdr:rowOff>81919</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2763500" y="12667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72</xdr:row>
      <xdr:rowOff>98446</xdr:rowOff>
    </xdr:from>
    <xdr:ext cx="599010"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514795" y="12442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積立金グラフ枠">
          <a:extLst>
            <a:ext uri="{FF2B5EF4-FFF2-40B4-BE49-F238E27FC236}">
              <a16:creationId xmlns:a16="http://schemas.microsoft.com/office/drawing/2014/main" id="{00000000-0008-0000-06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62998</xdr:rowOff>
    </xdr:from>
    <xdr:to>
      <xdr:col>85</xdr:col>
      <xdr:colOff>126364</xdr:colOff>
      <xdr:row>99</xdr:row>
      <xdr:rowOff>9581</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6317595" y="15664948"/>
          <a:ext cx="1269" cy="1318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13408</xdr:rowOff>
    </xdr:from>
    <xdr:ext cx="469744" cy="259045"/>
    <xdr:sp macro="" textlink="">
      <xdr:nvSpPr>
        <xdr:cNvPr id="684" name="積立金最小値テキスト">
          <a:extLst>
            <a:ext uri="{FF2B5EF4-FFF2-40B4-BE49-F238E27FC236}">
              <a16:creationId xmlns:a16="http://schemas.microsoft.com/office/drawing/2014/main" id="{00000000-0008-0000-0600-0000AC020000}"/>
            </a:ext>
          </a:extLst>
        </xdr:cNvPr>
        <xdr:cNvSpPr txBox="1"/>
      </xdr:nvSpPr>
      <xdr:spPr>
        <a:xfrm>
          <a:off x="16370300" y="16986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9581</xdr:rowOff>
    </xdr:from>
    <xdr:to>
      <xdr:col>86</xdr:col>
      <xdr:colOff>25400</xdr:colOff>
      <xdr:row>99</xdr:row>
      <xdr:rowOff>9581</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6230600" y="16983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9675</xdr:rowOff>
    </xdr:from>
    <xdr:ext cx="599010" cy="259045"/>
    <xdr:sp macro="" textlink="">
      <xdr:nvSpPr>
        <xdr:cNvPr id="686" name="積立金最大値テキスト">
          <a:extLst>
            <a:ext uri="{FF2B5EF4-FFF2-40B4-BE49-F238E27FC236}">
              <a16:creationId xmlns:a16="http://schemas.microsoft.com/office/drawing/2014/main" id="{00000000-0008-0000-0600-0000AE020000}"/>
            </a:ext>
          </a:extLst>
        </xdr:cNvPr>
        <xdr:cNvSpPr txBox="1"/>
      </xdr:nvSpPr>
      <xdr:spPr>
        <a:xfrm>
          <a:off x="16370300" y="15440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62998</xdr:rowOff>
    </xdr:from>
    <xdr:to>
      <xdr:col>86</xdr:col>
      <xdr:colOff>25400</xdr:colOff>
      <xdr:row>91</xdr:row>
      <xdr:rowOff>62998</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6230600" y="15664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170813</xdr:rowOff>
    </xdr:from>
    <xdr:to>
      <xdr:col>85</xdr:col>
      <xdr:colOff>127000</xdr:colOff>
      <xdr:row>98</xdr:row>
      <xdr:rowOff>158800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5481300" y="16801463"/>
          <a:ext cx="838200" cy="1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76885</xdr:rowOff>
    </xdr:from>
    <xdr:ext cx="534377" cy="259045"/>
    <xdr:sp macro="" textlink="">
      <xdr:nvSpPr>
        <xdr:cNvPr id="689" name="積立金平均値テキスト">
          <a:extLst>
            <a:ext uri="{FF2B5EF4-FFF2-40B4-BE49-F238E27FC236}">
              <a16:creationId xmlns:a16="http://schemas.microsoft.com/office/drawing/2014/main" id="{00000000-0008-0000-0600-0000B1020000}"/>
            </a:ext>
          </a:extLst>
        </xdr:cNvPr>
        <xdr:cNvSpPr txBox="1"/>
      </xdr:nvSpPr>
      <xdr:spPr>
        <a:xfrm>
          <a:off x="16370300" y="165360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54008</xdr:rowOff>
    </xdr:from>
    <xdr:to>
      <xdr:col>85</xdr:col>
      <xdr:colOff>177800</xdr:colOff>
      <xdr:row>97</xdr:row>
      <xdr:rowOff>155608</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6268700" y="16684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170813</xdr:rowOff>
    </xdr:from>
    <xdr:to>
      <xdr:col>81</xdr:col>
      <xdr:colOff>50800</xdr:colOff>
      <xdr:row>99</xdr:row>
      <xdr:rowOff>32170</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flipV="1">
          <a:off x="14592300" y="16801463"/>
          <a:ext cx="889000" cy="204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45310</xdr:rowOff>
    </xdr:from>
    <xdr:to>
      <xdr:col>81</xdr:col>
      <xdr:colOff>101600</xdr:colOff>
      <xdr:row>97</xdr:row>
      <xdr:rowOff>146910</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5430500" y="1667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163437</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5214111" y="16451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32170</xdr:rowOff>
    </xdr:from>
    <xdr:to>
      <xdr:col>76</xdr:col>
      <xdr:colOff>114300</xdr:colOff>
      <xdr:row>99</xdr:row>
      <xdr:rowOff>36049</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flipV="1">
          <a:off x="13703300" y="17005720"/>
          <a:ext cx="889000" cy="3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39210</xdr:rowOff>
    </xdr:from>
    <xdr:to>
      <xdr:col>76</xdr:col>
      <xdr:colOff>165100</xdr:colOff>
      <xdr:row>97</xdr:row>
      <xdr:rowOff>140810</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4541500" y="1666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157337</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325111" y="16445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16954</xdr:rowOff>
    </xdr:from>
    <xdr:to>
      <xdr:col>71</xdr:col>
      <xdr:colOff>177800</xdr:colOff>
      <xdr:row>99</xdr:row>
      <xdr:rowOff>36049</xdr:rowOff>
    </xdr:to>
    <xdr:cxnSp macro="">
      <xdr:nvCxnSpPr>
        <xdr:cNvPr id="697" name="直線コネクタ 696">
          <a:extLst>
            <a:ext uri="{FF2B5EF4-FFF2-40B4-BE49-F238E27FC236}">
              <a16:creationId xmlns:a16="http://schemas.microsoft.com/office/drawing/2014/main" id="{00000000-0008-0000-0600-0000B9020000}"/>
            </a:ext>
          </a:extLst>
        </xdr:cNvPr>
        <xdr:cNvCxnSpPr/>
      </xdr:nvCxnSpPr>
      <xdr:spPr>
        <a:xfrm>
          <a:off x="12814300" y="16990504"/>
          <a:ext cx="889000" cy="19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69915</xdr:rowOff>
    </xdr:from>
    <xdr:to>
      <xdr:col>72</xdr:col>
      <xdr:colOff>38100</xdr:colOff>
      <xdr:row>97</xdr:row>
      <xdr:rowOff>65</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3652500" y="1652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16592</xdr:rowOff>
    </xdr:from>
    <xdr:ext cx="59901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3403795" y="16304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45724</xdr:rowOff>
    </xdr:from>
    <xdr:to>
      <xdr:col>67</xdr:col>
      <xdr:colOff>101600</xdr:colOff>
      <xdr:row>97</xdr:row>
      <xdr:rowOff>147324</xdr:rowOff>
    </xdr:to>
    <xdr:sp macro="" textlink="">
      <xdr:nvSpPr>
        <xdr:cNvPr id="700" name="フローチャート: 判断 699">
          <a:extLst>
            <a:ext uri="{FF2B5EF4-FFF2-40B4-BE49-F238E27FC236}">
              <a16:creationId xmlns:a16="http://schemas.microsoft.com/office/drawing/2014/main" id="{00000000-0008-0000-0600-0000BC020000}"/>
            </a:ext>
          </a:extLst>
        </xdr:cNvPr>
        <xdr:cNvSpPr/>
      </xdr:nvSpPr>
      <xdr:spPr>
        <a:xfrm>
          <a:off x="12763500" y="16676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163851</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547111" y="16451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108000</xdr:rowOff>
    </xdr:from>
    <xdr:to>
      <xdr:col>85</xdr:col>
      <xdr:colOff>177800</xdr:colOff>
      <xdr:row>99</xdr:row>
      <xdr:rowOff>38150</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6268700" y="1691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22927</xdr:rowOff>
    </xdr:from>
    <xdr:ext cx="534377" cy="259045"/>
    <xdr:sp macro="" textlink="">
      <xdr:nvSpPr>
        <xdr:cNvPr id="708" name="積立金該当値テキスト">
          <a:extLst>
            <a:ext uri="{FF2B5EF4-FFF2-40B4-BE49-F238E27FC236}">
              <a16:creationId xmlns:a16="http://schemas.microsoft.com/office/drawing/2014/main" id="{00000000-0008-0000-0600-0000C4020000}"/>
            </a:ext>
          </a:extLst>
        </xdr:cNvPr>
        <xdr:cNvSpPr txBox="1"/>
      </xdr:nvSpPr>
      <xdr:spPr>
        <a:xfrm>
          <a:off x="16370300" y="16825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120013</xdr:rowOff>
    </xdr:from>
    <xdr:to>
      <xdr:col>81</xdr:col>
      <xdr:colOff>101600</xdr:colOff>
      <xdr:row>98</xdr:row>
      <xdr:rowOff>50163</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5430500" y="16750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41290</xdr:rowOff>
    </xdr:from>
    <xdr:ext cx="534377"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5214111" y="16843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152820</xdr:rowOff>
    </xdr:from>
    <xdr:to>
      <xdr:col>76</xdr:col>
      <xdr:colOff>165100</xdr:colOff>
      <xdr:row>99</xdr:row>
      <xdr:rowOff>82970</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4541500" y="1695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99</xdr:row>
      <xdr:rowOff>74097</xdr:rowOff>
    </xdr:from>
    <xdr:ext cx="469744"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4357428" y="1704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156699</xdr:rowOff>
    </xdr:from>
    <xdr:to>
      <xdr:col>72</xdr:col>
      <xdr:colOff>38100</xdr:colOff>
      <xdr:row>99</xdr:row>
      <xdr:rowOff>86849</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3652500" y="16958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77976</xdr:rowOff>
    </xdr:from>
    <xdr:ext cx="469744"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3468428" y="170515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137604</xdr:rowOff>
    </xdr:from>
    <xdr:to>
      <xdr:col>67</xdr:col>
      <xdr:colOff>101600</xdr:colOff>
      <xdr:row>99</xdr:row>
      <xdr:rowOff>67754</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2763500" y="16939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58881</xdr:rowOff>
    </xdr:from>
    <xdr:ext cx="469744"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2579428" y="17032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投資及び出資金グラフ枠">
          <a:extLst>
            <a:ext uri="{FF2B5EF4-FFF2-40B4-BE49-F238E27FC236}">
              <a16:creationId xmlns:a16="http://schemas.microsoft.com/office/drawing/2014/main" id="{00000000-0008-0000-0600-0000E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96647</xdr:rowOff>
    </xdr:from>
    <xdr:to>
      <xdr:col>116</xdr:col>
      <xdr:colOff>62864</xdr:colOff>
      <xdr:row>39</xdr:row>
      <xdr:rowOff>44450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flipV="1">
          <a:off x="22159595" y="5240147"/>
          <a:ext cx="1269" cy="1490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41" name="投資及び出資金最小値テキスト">
          <a:extLst>
            <a:ext uri="{FF2B5EF4-FFF2-40B4-BE49-F238E27FC236}">
              <a16:creationId xmlns:a16="http://schemas.microsoft.com/office/drawing/2014/main" id="{00000000-0008-0000-0600-0000E5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43324</xdr:rowOff>
    </xdr:from>
    <xdr:ext cx="534377" cy="259045"/>
    <xdr:sp macro="" textlink="">
      <xdr:nvSpPr>
        <xdr:cNvPr id="743" name="投資及び出資金最大値テキスト">
          <a:extLst>
            <a:ext uri="{FF2B5EF4-FFF2-40B4-BE49-F238E27FC236}">
              <a16:creationId xmlns:a16="http://schemas.microsoft.com/office/drawing/2014/main" id="{00000000-0008-0000-0600-0000E7020000}"/>
            </a:ext>
          </a:extLst>
        </xdr:cNvPr>
        <xdr:cNvSpPr txBox="1"/>
      </xdr:nvSpPr>
      <xdr:spPr>
        <a:xfrm>
          <a:off x="22212300" y="5015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96647</xdr:rowOff>
    </xdr:from>
    <xdr:to>
      <xdr:col>116</xdr:col>
      <xdr:colOff>152400</xdr:colOff>
      <xdr:row>30</xdr:row>
      <xdr:rowOff>96647</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5240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91051</xdr:rowOff>
    </xdr:from>
    <xdr:ext cx="469744" cy="259045"/>
    <xdr:sp macro="" textlink="">
      <xdr:nvSpPr>
        <xdr:cNvPr id="746" name="投資及び出資金平均値テキスト">
          <a:extLst>
            <a:ext uri="{FF2B5EF4-FFF2-40B4-BE49-F238E27FC236}">
              <a16:creationId xmlns:a16="http://schemas.microsoft.com/office/drawing/2014/main" id="{00000000-0008-0000-0600-0000EA020000}"/>
            </a:ext>
          </a:extLst>
        </xdr:cNvPr>
        <xdr:cNvSpPr txBox="1"/>
      </xdr:nvSpPr>
      <xdr:spPr>
        <a:xfrm>
          <a:off x="22212300" y="62632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68174</xdr:rowOff>
    </xdr:from>
    <xdr:to>
      <xdr:col>116</xdr:col>
      <xdr:colOff>114300</xdr:colOff>
      <xdr:row>37</xdr:row>
      <xdr:rowOff>169774</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22110700" y="641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161976</xdr:rowOff>
    </xdr:from>
    <xdr:to>
      <xdr:col>112</xdr:col>
      <xdr:colOff>38100</xdr:colOff>
      <xdr:row>38</xdr:row>
      <xdr:rowOff>92126</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1272500" y="6505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108653</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1088428" y="6280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104763</xdr:rowOff>
    </xdr:from>
    <xdr:to>
      <xdr:col>107</xdr:col>
      <xdr:colOff>50800</xdr:colOff>
      <xdr:row>39</xdr:row>
      <xdr:rowOff>44450</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19545300" y="6619863"/>
          <a:ext cx="889000" cy="111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22111</xdr:rowOff>
    </xdr:from>
    <xdr:to>
      <xdr:col>107</xdr:col>
      <xdr:colOff>101600</xdr:colOff>
      <xdr:row>38</xdr:row>
      <xdr:rowOff>123711</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0383500" y="653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140238</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199428" y="6312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104763</xdr:rowOff>
    </xdr:from>
    <xdr:to>
      <xdr:col>102</xdr:col>
      <xdr:colOff>114300</xdr:colOff>
      <xdr:row>39</xdr:row>
      <xdr:rowOff>44450</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flipV="1">
          <a:off x="18656300" y="6619863"/>
          <a:ext cx="889000" cy="111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147688</xdr:rowOff>
    </xdr:from>
    <xdr:to>
      <xdr:col>102</xdr:col>
      <xdr:colOff>165100</xdr:colOff>
      <xdr:row>38</xdr:row>
      <xdr:rowOff>77839</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19494500" y="649133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94365</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310428" y="6266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19748</xdr:rowOff>
    </xdr:from>
    <xdr:to>
      <xdr:col>98</xdr:col>
      <xdr:colOff>38100</xdr:colOff>
      <xdr:row>38</xdr:row>
      <xdr:rowOff>121348</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8605500" y="653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137875</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421428" y="63100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65" name="投資及び出資金該当値テキスト">
          <a:extLst>
            <a:ext uri="{FF2B5EF4-FFF2-40B4-BE49-F238E27FC236}">
              <a16:creationId xmlns:a16="http://schemas.microsoft.com/office/drawing/2014/main" id="{00000000-0008-0000-0600-0000FD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53963</xdr:rowOff>
    </xdr:from>
    <xdr:to>
      <xdr:col>102</xdr:col>
      <xdr:colOff>165100</xdr:colOff>
      <xdr:row>38</xdr:row>
      <xdr:rowOff>155563</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19494500" y="6569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146690</xdr:rowOff>
    </xdr:from>
    <xdr:ext cx="469744"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9310428" y="6661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貸付金グラフ枠">
          <a:extLst>
            <a:ext uri="{FF2B5EF4-FFF2-40B4-BE49-F238E27FC236}">
              <a16:creationId xmlns:a16="http://schemas.microsoft.com/office/drawing/2014/main" id="{00000000-0008-0000-06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55</xdr:row>
      <xdr:rowOff>3797</xdr:rowOff>
    </xdr:from>
    <xdr:to>
      <xdr:col>116</xdr:col>
      <xdr:colOff>62864</xdr:colOff>
      <xdr:row>59</xdr:row>
      <xdr:rowOff>98878</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2159595" y="9433547"/>
          <a:ext cx="1269" cy="780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800" name="貸付金最小値テキスト">
          <a:extLst>
            <a:ext uri="{FF2B5EF4-FFF2-40B4-BE49-F238E27FC236}">
              <a16:creationId xmlns:a16="http://schemas.microsoft.com/office/drawing/2014/main" id="{00000000-0008-0000-0600-000020030000}"/>
            </a:ext>
          </a:extLst>
        </xdr:cNvPr>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121924</xdr:rowOff>
    </xdr:from>
    <xdr:ext cx="534377" cy="259045"/>
    <xdr:sp macro="" textlink="">
      <xdr:nvSpPr>
        <xdr:cNvPr id="802" name="貸付金最大値テキスト">
          <a:extLst>
            <a:ext uri="{FF2B5EF4-FFF2-40B4-BE49-F238E27FC236}">
              <a16:creationId xmlns:a16="http://schemas.microsoft.com/office/drawing/2014/main" id="{00000000-0008-0000-0600-000022030000}"/>
            </a:ext>
          </a:extLst>
        </xdr:cNvPr>
        <xdr:cNvSpPr txBox="1"/>
      </xdr:nvSpPr>
      <xdr:spPr>
        <a:xfrm>
          <a:off x="22212300" y="920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3797</xdr:rowOff>
    </xdr:from>
    <xdr:to>
      <xdr:col>116</xdr:col>
      <xdr:colOff>152400</xdr:colOff>
      <xdr:row>55</xdr:row>
      <xdr:rowOff>3797</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2072600" y="9433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11243</xdr:rowOff>
    </xdr:from>
    <xdr:to>
      <xdr:col>116</xdr:col>
      <xdr:colOff>63500</xdr:colOff>
      <xdr:row>57</xdr:row>
      <xdr:rowOff>119159</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21323300" y="9783893"/>
          <a:ext cx="838200" cy="107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93469</xdr:rowOff>
    </xdr:from>
    <xdr:ext cx="469744" cy="259045"/>
    <xdr:sp macro="" textlink="">
      <xdr:nvSpPr>
        <xdr:cNvPr id="805" name="貸付金平均値テキスト">
          <a:extLst>
            <a:ext uri="{FF2B5EF4-FFF2-40B4-BE49-F238E27FC236}">
              <a16:creationId xmlns:a16="http://schemas.microsoft.com/office/drawing/2014/main" id="{00000000-0008-0000-0600-000025030000}"/>
            </a:ext>
          </a:extLst>
        </xdr:cNvPr>
        <xdr:cNvSpPr txBox="1"/>
      </xdr:nvSpPr>
      <xdr:spPr>
        <a:xfrm>
          <a:off x="22212300" y="100375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115042</xdr:rowOff>
    </xdr:from>
    <xdr:to>
      <xdr:col>116</xdr:col>
      <xdr:colOff>114300</xdr:colOff>
      <xdr:row>59</xdr:row>
      <xdr:rowOff>45192</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2110700" y="10059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50</xdr:row>
      <xdr:rowOff>33989</xdr:rowOff>
    </xdr:from>
    <xdr:to>
      <xdr:col>111</xdr:col>
      <xdr:colOff>177800</xdr:colOff>
      <xdr:row>57</xdr:row>
      <xdr:rowOff>119159</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20434300" y="8606489"/>
          <a:ext cx="889000" cy="1285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108510</xdr:rowOff>
    </xdr:from>
    <xdr:to>
      <xdr:col>112</xdr:col>
      <xdr:colOff>38100</xdr:colOff>
      <xdr:row>59</xdr:row>
      <xdr:rowOff>38660</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1272500" y="10052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29787</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088428" y="10145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50</xdr:row>
      <xdr:rowOff>33989</xdr:rowOff>
    </xdr:from>
    <xdr:to>
      <xdr:col>107</xdr:col>
      <xdr:colOff>50800</xdr:colOff>
      <xdr:row>50</xdr:row>
      <xdr:rowOff>54318</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flipV="1">
          <a:off x="19545300" y="8606489"/>
          <a:ext cx="889000" cy="20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93259</xdr:rowOff>
    </xdr:from>
    <xdr:to>
      <xdr:col>107</xdr:col>
      <xdr:colOff>101600</xdr:colOff>
      <xdr:row>59</xdr:row>
      <xdr:rowOff>23409</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20383500" y="10037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14536</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199428" y="10130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50</xdr:row>
      <xdr:rowOff>54318</xdr:rowOff>
    </xdr:from>
    <xdr:to>
      <xdr:col>102</xdr:col>
      <xdr:colOff>114300</xdr:colOff>
      <xdr:row>52</xdr:row>
      <xdr:rowOff>61160</xdr:rowOff>
    </xdr:to>
    <xdr:cxnSp macro="">
      <xdr:nvCxnSpPr>
        <xdr:cNvPr id="813" name="直線コネクタ 812">
          <a:extLst>
            <a:ext uri="{FF2B5EF4-FFF2-40B4-BE49-F238E27FC236}">
              <a16:creationId xmlns:a16="http://schemas.microsoft.com/office/drawing/2014/main" id="{00000000-0008-0000-0600-00002D030000}"/>
            </a:ext>
          </a:extLst>
        </xdr:cNvPr>
        <xdr:cNvCxnSpPr/>
      </xdr:nvCxnSpPr>
      <xdr:spPr>
        <a:xfrm flipV="1">
          <a:off x="18656300" y="8626818"/>
          <a:ext cx="889000" cy="34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129248</xdr:rowOff>
    </xdr:from>
    <xdr:to>
      <xdr:col>102</xdr:col>
      <xdr:colOff>165100</xdr:colOff>
      <xdr:row>59</xdr:row>
      <xdr:rowOff>59398</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9494500" y="10073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50525</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10428" y="101660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126521</xdr:rowOff>
    </xdr:from>
    <xdr:to>
      <xdr:col>98</xdr:col>
      <xdr:colOff>38100</xdr:colOff>
      <xdr:row>59</xdr:row>
      <xdr:rowOff>56671</xdr:rowOff>
    </xdr:to>
    <xdr:sp macro="" textlink="">
      <xdr:nvSpPr>
        <xdr:cNvPr id="816" name="フローチャート: 判断 815">
          <a:extLst>
            <a:ext uri="{FF2B5EF4-FFF2-40B4-BE49-F238E27FC236}">
              <a16:creationId xmlns:a16="http://schemas.microsoft.com/office/drawing/2014/main" id="{00000000-0008-0000-0600-000030030000}"/>
            </a:ext>
          </a:extLst>
        </xdr:cNvPr>
        <xdr:cNvSpPr/>
      </xdr:nvSpPr>
      <xdr:spPr>
        <a:xfrm>
          <a:off x="18605500" y="10070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47798</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21428" y="101633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131893</xdr:rowOff>
    </xdr:from>
    <xdr:to>
      <xdr:col>116</xdr:col>
      <xdr:colOff>114300</xdr:colOff>
      <xdr:row>57</xdr:row>
      <xdr:rowOff>62043</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2110700" y="9733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55</xdr:row>
      <xdr:rowOff>154770</xdr:rowOff>
    </xdr:from>
    <xdr:ext cx="534377" cy="259045"/>
    <xdr:sp macro="" textlink="">
      <xdr:nvSpPr>
        <xdr:cNvPr id="824" name="貸付金該当値テキスト">
          <a:extLst>
            <a:ext uri="{FF2B5EF4-FFF2-40B4-BE49-F238E27FC236}">
              <a16:creationId xmlns:a16="http://schemas.microsoft.com/office/drawing/2014/main" id="{00000000-0008-0000-0600-000038030000}"/>
            </a:ext>
          </a:extLst>
        </xdr:cNvPr>
        <xdr:cNvSpPr txBox="1"/>
      </xdr:nvSpPr>
      <xdr:spPr>
        <a:xfrm>
          <a:off x="22212300" y="9584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68359</xdr:rowOff>
    </xdr:from>
    <xdr:to>
      <xdr:col>112</xdr:col>
      <xdr:colOff>38100</xdr:colOff>
      <xdr:row>57</xdr:row>
      <xdr:rowOff>169959</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1272500" y="9841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56</xdr:row>
      <xdr:rowOff>15036</xdr:rowOff>
    </xdr:from>
    <xdr:ext cx="534377"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1056111" y="9616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49</xdr:row>
      <xdr:rowOff>154639</xdr:rowOff>
    </xdr:from>
    <xdr:to>
      <xdr:col>107</xdr:col>
      <xdr:colOff>101600</xdr:colOff>
      <xdr:row>50</xdr:row>
      <xdr:rowOff>84789</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20383500" y="8555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48</xdr:row>
      <xdr:rowOff>101316</xdr:rowOff>
    </xdr:from>
    <xdr:ext cx="534377"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20167111" y="8330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50</xdr:row>
      <xdr:rowOff>3518</xdr:rowOff>
    </xdr:from>
    <xdr:to>
      <xdr:col>102</xdr:col>
      <xdr:colOff>165100</xdr:colOff>
      <xdr:row>50</xdr:row>
      <xdr:rowOff>105118</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9494500" y="8576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48</xdr:row>
      <xdr:rowOff>121645</xdr:rowOff>
    </xdr:from>
    <xdr:ext cx="534377"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9278111" y="8351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52</xdr:row>
      <xdr:rowOff>10360</xdr:rowOff>
    </xdr:from>
    <xdr:to>
      <xdr:col>98</xdr:col>
      <xdr:colOff>38100</xdr:colOff>
      <xdr:row>52</xdr:row>
      <xdr:rowOff>111960</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18605500" y="892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50</xdr:row>
      <xdr:rowOff>128487</xdr:rowOff>
    </xdr:from>
    <xdr:ext cx="534377"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389111" y="8700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5" name="繰出金グラフ枠">
          <a:extLst>
            <a:ext uri="{FF2B5EF4-FFF2-40B4-BE49-F238E27FC236}">
              <a16:creationId xmlns:a16="http://schemas.microsoft.com/office/drawing/2014/main" id="{00000000-0008-0000-0600-000057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8217</xdr:rowOff>
    </xdr:from>
    <xdr:to>
      <xdr:col>116</xdr:col>
      <xdr:colOff>62864</xdr:colOff>
      <xdr:row>78</xdr:row>
      <xdr:rowOff>149061</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22159595" y="12181167"/>
          <a:ext cx="1269" cy="13409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152888</xdr:rowOff>
    </xdr:from>
    <xdr:ext cx="469744" cy="259045"/>
    <xdr:sp macro="" textlink="">
      <xdr:nvSpPr>
        <xdr:cNvPr id="857" name="繰出金最小値テキスト">
          <a:extLst>
            <a:ext uri="{FF2B5EF4-FFF2-40B4-BE49-F238E27FC236}">
              <a16:creationId xmlns:a16="http://schemas.microsoft.com/office/drawing/2014/main" id="{00000000-0008-0000-0600-000059030000}"/>
            </a:ext>
          </a:extLst>
        </xdr:cNvPr>
        <xdr:cNvSpPr txBox="1"/>
      </xdr:nvSpPr>
      <xdr:spPr>
        <a:xfrm>
          <a:off x="22212300" y="13525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149061</xdr:rowOff>
    </xdr:from>
    <xdr:to>
      <xdr:col>116</xdr:col>
      <xdr:colOff>152400</xdr:colOff>
      <xdr:row>78</xdr:row>
      <xdr:rowOff>149061</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22072600" y="13522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126344</xdr:rowOff>
    </xdr:from>
    <xdr:ext cx="599010" cy="259045"/>
    <xdr:sp macro="" textlink="">
      <xdr:nvSpPr>
        <xdr:cNvPr id="859" name="繰出金最大値テキスト">
          <a:extLst>
            <a:ext uri="{FF2B5EF4-FFF2-40B4-BE49-F238E27FC236}">
              <a16:creationId xmlns:a16="http://schemas.microsoft.com/office/drawing/2014/main" id="{00000000-0008-0000-0600-00005B030000}"/>
            </a:ext>
          </a:extLst>
        </xdr:cNvPr>
        <xdr:cNvSpPr txBox="1"/>
      </xdr:nvSpPr>
      <xdr:spPr>
        <a:xfrm>
          <a:off x="22212300" y="11956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8217</xdr:rowOff>
    </xdr:from>
    <xdr:to>
      <xdr:col>116</xdr:col>
      <xdr:colOff>152400</xdr:colOff>
      <xdr:row>71</xdr:row>
      <xdr:rowOff>8217</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22072600" y="12181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64</xdr:rowOff>
    </xdr:from>
    <xdr:to>
      <xdr:col>116</xdr:col>
      <xdr:colOff>63500</xdr:colOff>
      <xdr:row>73</xdr:row>
      <xdr:rowOff>166141</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21323300" y="12515914"/>
          <a:ext cx="838200" cy="166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133990</xdr:rowOff>
    </xdr:from>
    <xdr:ext cx="534377" cy="259045"/>
    <xdr:sp macro="" textlink="">
      <xdr:nvSpPr>
        <xdr:cNvPr id="862" name="繰出金平均値テキスト">
          <a:extLst>
            <a:ext uri="{FF2B5EF4-FFF2-40B4-BE49-F238E27FC236}">
              <a16:creationId xmlns:a16="http://schemas.microsoft.com/office/drawing/2014/main" id="{00000000-0008-0000-0600-00005E030000}"/>
            </a:ext>
          </a:extLst>
        </xdr:cNvPr>
        <xdr:cNvSpPr txBox="1"/>
      </xdr:nvSpPr>
      <xdr:spPr>
        <a:xfrm>
          <a:off x="22212300" y="126498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155563</xdr:rowOff>
    </xdr:from>
    <xdr:to>
      <xdr:col>116</xdr:col>
      <xdr:colOff>114300</xdr:colOff>
      <xdr:row>74</xdr:row>
      <xdr:rowOff>85713</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22110700" y="12671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64</xdr:rowOff>
    </xdr:from>
    <xdr:to>
      <xdr:col>111</xdr:col>
      <xdr:colOff>177800</xdr:colOff>
      <xdr:row>73</xdr:row>
      <xdr:rowOff>68821</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20434300" y="12515914"/>
          <a:ext cx="889000" cy="68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140919</xdr:rowOff>
    </xdr:from>
    <xdr:to>
      <xdr:col>112</xdr:col>
      <xdr:colOff>38100</xdr:colOff>
      <xdr:row>73</xdr:row>
      <xdr:rowOff>71069</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21272500" y="12485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62196</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056111" y="12578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73</xdr:row>
      <xdr:rowOff>68821</xdr:rowOff>
    </xdr:from>
    <xdr:to>
      <xdr:col>107</xdr:col>
      <xdr:colOff>50800</xdr:colOff>
      <xdr:row>73</xdr:row>
      <xdr:rowOff>138722</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flipV="1">
          <a:off x="19545300" y="12584671"/>
          <a:ext cx="889000" cy="69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138100</xdr:rowOff>
    </xdr:from>
    <xdr:to>
      <xdr:col>107</xdr:col>
      <xdr:colOff>101600</xdr:colOff>
      <xdr:row>73</xdr:row>
      <xdr:rowOff>68250</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20383500" y="12482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71</xdr:row>
      <xdr:rowOff>84777</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0167111" y="12257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73</xdr:row>
      <xdr:rowOff>138722</xdr:rowOff>
    </xdr:from>
    <xdr:to>
      <xdr:col>102</xdr:col>
      <xdr:colOff>114300</xdr:colOff>
      <xdr:row>74</xdr:row>
      <xdr:rowOff>8598</xdr:rowOff>
    </xdr:to>
    <xdr:cxnSp macro="">
      <xdr:nvCxnSpPr>
        <xdr:cNvPr id="870" name="直線コネクタ 869">
          <a:extLst>
            <a:ext uri="{FF2B5EF4-FFF2-40B4-BE49-F238E27FC236}">
              <a16:creationId xmlns:a16="http://schemas.microsoft.com/office/drawing/2014/main" id="{00000000-0008-0000-0600-000066030000}"/>
            </a:ext>
          </a:extLst>
        </xdr:cNvPr>
        <xdr:cNvCxnSpPr/>
      </xdr:nvCxnSpPr>
      <xdr:spPr>
        <a:xfrm flipV="1">
          <a:off x="18656300" y="12654572"/>
          <a:ext cx="889000" cy="41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72</xdr:row>
      <xdr:rowOff>168237</xdr:rowOff>
    </xdr:from>
    <xdr:to>
      <xdr:col>102</xdr:col>
      <xdr:colOff>165100</xdr:colOff>
      <xdr:row>73</xdr:row>
      <xdr:rowOff>98387</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19494500" y="12512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71</xdr:row>
      <xdr:rowOff>114914</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278111" y="12287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36411</xdr:rowOff>
    </xdr:from>
    <xdr:to>
      <xdr:col>98</xdr:col>
      <xdr:colOff>38100</xdr:colOff>
      <xdr:row>73</xdr:row>
      <xdr:rowOff>138011</xdr:rowOff>
    </xdr:to>
    <xdr:sp macro="" textlink="">
      <xdr:nvSpPr>
        <xdr:cNvPr id="873" name="フローチャート: 判断 872">
          <a:extLst>
            <a:ext uri="{FF2B5EF4-FFF2-40B4-BE49-F238E27FC236}">
              <a16:creationId xmlns:a16="http://schemas.microsoft.com/office/drawing/2014/main" id="{00000000-0008-0000-0600-000069030000}"/>
            </a:ext>
          </a:extLst>
        </xdr:cNvPr>
        <xdr:cNvSpPr/>
      </xdr:nvSpPr>
      <xdr:spPr>
        <a:xfrm>
          <a:off x="18605500" y="12552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71</xdr:row>
      <xdr:rowOff>154538</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8389111" y="12327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115341</xdr:rowOff>
    </xdr:from>
    <xdr:to>
      <xdr:col>116</xdr:col>
      <xdr:colOff>114300</xdr:colOff>
      <xdr:row>74</xdr:row>
      <xdr:rowOff>45491</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22110700" y="12631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138218</xdr:rowOff>
    </xdr:from>
    <xdr:ext cx="534377" cy="259045"/>
    <xdr:sp macro="" textlink="">
      <xdr:nvSpPr>
        <xdr:cNvPr id="881" name="繰出金該当値テキスト">
          <a:extLst>
            <a:ext uri="{FF2B5EF4-FFF2-40B4-BE49-F238E27FC236}">
              <a16:creationId xmlns:a16="http://schemas.microsoft.com/office/drawing/2014/main" id="{00000000-0008-0000-0600-000071030000}"/>
            </a:ext>
          </a:extLst>
        </xdr:cNvPr>
        <xdr:cNvSpPr txBox="1"/>
      </xdr:nvSpPr>
      <xdr:spPr>
        <a:xfrm>
          <a:off x="22212300" y="12482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120714</xdr:rowOff>
    </xdr:from>
    <xdr:to>
      <xdr:col>112</xdr:col>
      <xdr:colOff>38100</xdr:colOff>
      <xdr:row>73</xdr:row>
      <xdr:rowOff>50864</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21272500" y="12465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71</xdr:row>
      <xdr:rowOff>67391</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21056111" y="12240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18021</xdr:rowOff>
    </xdr:from>
    <xdr:to>
      <xdr:col>107</xdr:col>
      <xdr:colOff>101600</xdr:colOff>
      <xdr:row>73</xdr:row>
      <xdr:rowOff>119621</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20383500" y="12533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110748</xdr:rowOff>
    </xdr:from>
    <xdr:ext cx="534377"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20167111" y="12626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87922</xdr:rowOff>
    </xdr:from>
    <xdr:to>
      <xdr:col>102</xdr:col>
      <xdr:colOff>165100</xdr:colOff>
      <xdr:row>74</xdr:row>
      <xdr:rowOff>18072</xdr:rowOff>
    </xdr:to>
    <xdr:sp macro="" textlink="">
      <xdr:nvSpPr>
        <xdr:cNvPr id="886" name="楕円 885">
          <a:extLst>
            <a:ext uri="{FF2B5EF4-FFF2-40B4-BE49-F238E27FC236}">
              <a16:creationId xmlns:a16="http://schemas.microsoft.com/office/drawing/2014/main" id="{00000000-0008-0000-0600-000076030000}"/>
            </a:ext>
          </a:extLst>
        </xdr:cNvPr>
        <xdr:cNvSpPr/>
      </xdr:nvSpPr>
      <xdr:spPr>
        <a:xfrm>
          <a:off x="19494500" y="12603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9199</xdr:rowOff>
    </xdr:from>
    <xdr:ext cx="534377"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9278111" y="12696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129248</xdr:rowOff>
    </xdr:from>
    <xdr:to>
      <xdr:col>98</xdr:col>
      <xdr:colOff>38100</xdr:colOff>
      <xdr:row>74</xdr:row>
      <xdr:rowOff>59398</xdr:rowOff>
    </xdr:to>
    <xdr:sp macro="" textlink="">
      <xdr:nvSpPr>
        <xdr:cNvPr id="888" name="楕円 887">
          <a:extLst>
            <a:ext uri="{FF2B5EF4-FFF2-40B4-BE49-F238E27FC236}">
              <a16:creationId xmlns:a16="http://schemas.microsoft.com/office/drawing/2014/main" id="{00000000-0008-0000-0600-000078030000}"/>
            </a:ext>
          </a:extLst>
        </xdr:cNvPr>
        <xdr:cNvSpPr/>
      </xdr:nvSpPr>
      <xdr:spPr>
        <a:xfrm>
          <a:off x="18605500" y="12645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50525</xdr:rowOff>
    </xdr:from>
    <xdr:ext cx="534377"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389111" y="12737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a:extLst>
            <a:ext uri="{FF2B5EF4-FFF2-40B4-BE49-F238E27FC236}">
              <a16:creationId xmlns:a16="http://schemas.microsoft.com/office/drawing/2014/main" id="{00000000-0008-0000-0600-000088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6" name="前年度繰上充用金最小値テキスト">
          <a:extLst>
            <a:ext uri="{FF2B5EF4-FFF2-40B4-BE49-F238E27FC236}">
              <a16:creationId xmlns:a16="http://schemas.microsoft.com/office/drawing/2014/main" id="{00000000-0008-0000-0600-00008A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8" name="前年度繰上充用金最大値テキスト">
          <a:extLst>
            <a:ext uri="{FF2B5EF4-FFF2-40B4-BE49-F238E27FC236}">
              <a16:creationId xmlns:a16="http://schemas.microsoft.com/office/drawing/2014/main" id="{00000000-0008-0000-0600-00008C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1" name="前年度繰上充用金平均値テキスト">
          <a:extLst>
            <a:ext uri="{FF2B5EF4-FFF2-40B4-BE49-F238E27FC236}">
              <a16:creationId xmlns:a16="http://schemas.microsoft.com/office/drawing/2014/main" id="{00000000-0008-0000-0600-00008F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2" name="フローチャート: 判断 921">
          <a:extLst>
            <a:ext uri="{FF2B5EF4-FFF2-40B4-BE49-F238E27FC236}">
              <a16:creationId xmlns:a16="http://schemas.microsoft.com/office/drawing/2014/main" id="{00000000-0008-0000-0600-00009A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0" name="前年度繰上充用金該当値テキスト">
          <a:extLst>
            <a:ext uri="{FF2B5EF4-FFF2-40B4-BE49-F238E27FC236}">
              <a16:creationId xmlns:a16="http://schemas.microsoft.com/office/drawing/2014/main" id="{00000000-0008-0000-0600-0000A2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7" name="楕円 936">
          <a:extLst>
            <a:ext uri="{FF2B5EF4-FFF2-40B4-BE49-F238E27FC236}">
              <a16:creationId xmlns:a16="http://schemas.microsoft.com/office/drawing/2014/main" id="{00000000-0008-0000-0600-0000A9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a:extLst>
            <a:ext uri="{FF2B5EF4-FFF2-40B4-BE49-F238E27FC236}">
              <a16:creationId xmlns:a16="http://schemas.microsoft.com/office/drawing/2014/main" id="{00000000-0008-0000-0600-0000A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a:extLst>
            <a:ext uri="{FF2B5EF4-FFF2-40B4-BE49-F238E27FC236}">
              <a16:creationId xmlns:a16="http://schemas.microsoft.com/office/drawing/2014/main" id="{00000000-0008-0000-0600-0000A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は、熊本地震の影響が続き災害復旧事業費は一人当たりのコストが全国平均、県平均を上回ったが、復興が進んでいることで令和元年度からは減少傾向であり、令和６年度と令和５年度を比較すると６，４４０円減少した。災害復旧事業のピークは越えていることから、今後も減少すると思われる。</a:t>
          </a:r>
        </a:p>
        <a:p>
          <a:r>
            <a:rPr kumimoji="1" lang="ja-JP" altLang="en-US" sz="1300">
              <a:latin typeface="ＭＳ Ｐゴシック" panose="020B0600070205080204" pitchFamily="50" charset="-128"/>
              <a:ea typeface="ＭＳ Ｐゴシック" panose="020B0600070205080204" pitchFamily="50" charset="-128"/>
            </a:rPr>
            <a:t>　物件費については、温泉指定管理料やふるさと寄付金経費の減少により、令和６年度と令和５年度を比較すると１７，０４９円減少した。普通建設事業費（うち更新整備）については、立野駅周辺整備事業の減少により前年度より２５，７８４円減少したが、全国平均、県平均から見れば高い状況にある。これは、あそ望の郷機能拡張工事などの改修事業が大きな要因である。貸付金は、令和５年度と令和４年度を比較すると７８，７１６円と大きく減少したが、令和６年度と令和５年度を比較すると６，６０９円増加した。これは、南阿蘇鉄道管理機構への運営資金貸付金の増によ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公債費は、南阿蘇鉄道災害復旧事業に係る県貸付金の返済が完了したことから、前年度と比較すると１００，１０６円低くなったが、立野駅周辺整備事業やあそ望の郷機能拡張事業などの地方債償還が増加したことから類似団体の中で最も高い状況である。今後は、行財政改革に伴う大型事業の縮減及び普通建設事業については事業の重要性、緊急性、費用対効果を勘案しながら事業費の抑制を図り公債費の圧縮に取り組む方針としている。又、公共施設の効率的な利活用の見直しを行うことで経費の削減を図り財政の健全化に努める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熊本県南阿蘇村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10,026
9,838
137.32
12,067,232
11,414,263
633,619
6,481,746
18,627,930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14.0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38299</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254</xdr:rowOff>
    </xdr:from>
    <xdr:to>
      <xdr:col>24</xdr:col>
      <xdr:colOff>62865</xdr:colOff>
      <xdr:row>38</xdr:row>
      <xdr:rowOff>156900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315204"/>
          <a:ext cx="1270" cy="13567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160727</xdr:rowOff>
    </xdr:from>
    <xdr:ext cx="469744"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675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156900</xdr:rowOff>
    </xdr:from>
    <xdr:to>
      <xdr:col>24</xdr:col>
      <xdr:colOff>152400</xdr:colOff>
      <xdr:row>38</xdr:row>
      <xdr:rowOff>156900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67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118381</xdr:rowOff>
    </xdr:from>
    <xdr:ext cx="534377"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5090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19,506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254</xdr:rowOff>
    </xdr:from>
    <xdr:to>
      <xdr:col>24</xdr:col>
      <xdr:colOff>152400</xdr:colOff>
      <xdr:row>31</xdr:row>
      <xdr:rowOff>254</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31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121956</xdr:rowOff>
    </xdr:from>
    <xdr:to>
      <xdr:col>24</xdr:col>
      <xdr:colOff>63500</xdr:colOff>
      <xdr:row>37</xdr:row>
      <xdr:rowOff>141768</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3797300" y="6465606"/>
          <a:ext cx="838200" cy="19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36121</xdr:rowOff>
    </xdr:from>
    <xdr:ext cx="534377"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60368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13244</xdr:rowOff>
    </xdr:from>
    <xdr:to>
      <xdr:col>24</xdr:col>
      <xdr:colOff>114300</xdr:colOff>
      <xdr:row>36</xdr:row>
      <xdr:rowOff>114844</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18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121956</xdr:rowOff>
    </xdr:from>
    <xdr:to>
      <xdr:col>19</xdr:col>
      <xdr:colOff>177800</xdr:colOff>
      <xdr:row>37</xdr:row>
      <xdr:rowOff>127290</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6465606"/>
          <a:ext cx="889000" cy="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48840</xdr:rowOff>
    </xdr:from>
    <xdr:to>
      <xdr:col>20</xdr:col>
      <xdr:colOff>38100</xdr:colOff>
      <xdr:row>36</xdr:row>
      <xdr:rowOff>150440</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22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166967</xdr:rowOff>
    </xdr:from>
    <xdr:ext cx="534377"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30111" y="5996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108676</xdr:rowOff>
    </xdr:from>
    <xdr:to>
      <xdr:col>15</xdr:col>
      <xdr:colOff>50800</xdr:colOff>
      <xdr:row>37</xdr:row>
      <xdr:rowOff>127290</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a:off x="2019300" y="6452326"/>
          <a:ext cx="889000" cy="18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81716</xdr:rowOff>
    </xdr:from>
    <xdr:to>
      <xdr:col>15</xdr:col>
      <xdr:colOff>101600</xdr:colOff>
      <xdr:row>37</xdr:row>
      <xdr:rowOff>11866</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253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28393</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41111" y="6029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108676</xdr:rowOff>
    </xdr:from>
    <xdr:to>
      <xdr:col>10</xdr:col>
      <xdr:colOff>114300</xdr:colOff>
      <xdr:row>38</xdr:row>
      <xdr:rowOff>106390</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flipV="1">
          <a:off x="1130300" y="6452326"/>
          <a:ext cx="8890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107950</xdr:rowOff>
    </xdr:from>
    <xdr:to>
      <xdr:col>10</xdr:col>
      <xdr:colOff>165100</xdr:colOff>
      <xdr:row>37</xdr:row>
      <xdr:rowOff>38100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28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54627</xdr:rowOff>
    </xdr:from>
    <xdr:ext cx="534377"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52111" y="6055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116114</xdr:rowOff>
    </xdr:from>
    <xdr:to>
      <xdr:col>6</xdr:col>
      <xdr:colOff>38100</xdr:colOff>
      <xdr:row>37</xdr:row>
      <xdr:rowOff>46264</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288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62791</xdr:rowOff>
    </xdr:from>
    <xdr:ext cx="534377"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63111" y="6063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90968</xdr:rowOff>
    </xdr:from>
    <xdr:to>
      <xdr:col>24</xdr:col>
      <xdr:colOff>114300</xdr:colOff>
      <xdr:row>38</xdr:row>
      <xdr:rowOff>21118</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6434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69395</xdr:rowOff>
    </xdr:from>
    <xdr:ext cx="469744"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6413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71156</xdr:rowOff>
    </xdr:from>
    <xdr:to>
      <xdr:col>20</xdr:col>
      <xdr:colOff>38100</xdr:colOff>
      <xdr:row>38</xdr:row>
      <xdr:rowOff>1306</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414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163883</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428" y="6507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76490</xdr:rowOff>
    </xdr:from>
    <xdr:to>
      <xdr:col>15</xdr:col>
      <xdr:colOff>101600</xdr:colOff>
      <xdr:row>38</xdr:row>
      <xdr:rowOff>6640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420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169217</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428" y="651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57876</xdr:rowOff>
    </xdr:from>
    <xdr:to>
      <xdr:col>10</xdr:col>
      <xdr:colOff>165100</xdr:colOff>
      <xdr:row>37</xdr:row>
      <xdr:rowOff>159476</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401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150603</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428" y="6494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55590</xdr:rowOff>
    </xdr:from>
    <xdr:to>
      <xdr:col>6</xdr:col>
      <xdr:colOff>38100</xdr:colOff>
      <xdr:row>38</xdr:row>
      <xdr:rowOff>157190</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570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148317</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428" y="6663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69712</xdr:rowOff>
    </xdr:from>
    <xdr:to>
      <xdr:col>24</xdr:col>
      <xdr:colOff>62865</xdr:colOff>
      <xdr:row>58</xdr:row>
      <xdr:rowOff>33444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642212"/>
          <a:ext cx="1270" cy="13353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37271</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9981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95,777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33444</xdr:rowOff>
    </xdr:from>
    <xdr:to>
      <xdr:col>24</xdr:col>
      <xdr:colOff>152400</xdr:colOff>
      <xdr:row>58</xdr:row>
      <xdr:rowOff>33444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9977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16389</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417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796,739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69712</xdr:rowOff>
    </xdr:from>
    <xdr:to>
      <xdr:col>24</xdr:col>
      <xdr:colOff>152400</xdr:colOff>
      <xdr:row>50</xdr:row>
      <xdr:rowOff>69712</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642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102615</xdr:rowOff>
    </xdr:from>
    <xdr:to>
      <xdr:col>24</xdr:col>
      <xdr:colOff>63500</xdr:colOff>
      <xdr:row>56</xdr:row>
      <xdr:rowOff>141074</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3797300" y="9703815"/>
          <a:ext cx="838200" cy="38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50668</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4804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27791</xdr:rowOff>
    </xdr:from>
    <xdr:to>
      <xdr:col>24</xdr:col>
      <xdr:colOff>114300</xdr:colOff>
      <xdr:row>56</xdr:row>
      <xdr:rowOff>129391</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62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16498</xdr:rowOff>
    </xdr:from>
    <xdr:to>
      <xdr:col>19</xdr:col>
      <xdr:colOff>177800</xdr:colOff>
      <xdr:row>56</xdr:row>
      <xdr:rowOff>102615</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2908300" y="9617698"/>
          <a:ext cx="889000" cy="86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52849</xdr:rowOff>
    </xdr:from>
    <xdr:to>
      <xdr:col>20</xdr:col>
      <xdr:colOff>38100</xdr:colOff>
      <xdr:row>56</xdr:row>
      <xdr:rowOff>154449</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654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145576</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9746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16498</xdr:rowOff>
    </xdr:from>
    <xdr:to>
      <xdr:col>15</xdr:col>
      <xdr:colOff>50800</xdr:colOff>
      <xdr:row>56</xdr:row>
      <xdr:rowOff>70857</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019300" y="9617698"/>
          <a:ext cx="889000" cy="54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39875</xdr:rowOff>
    </xdr:from>
    <xdr:to>
      <xdr:col>15</xdr:col>
      <xdr:colOff>101600</xdr:colOff>
      <xdr:row>56</xdr:row>
      <xdr:rowOff>141475</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641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132602</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9733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5895</xdr:rowOff>
    </xdr:from>
    <xdr:to>
      <xdr:col>10</xdr:col>
      <xdr:colOff>114300</xdr:colOff>
      <xdr:row>56</xdr:row>
      <xdr:rowOff>70857</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130300" y="9435645"/>
          <a:ext cx="889000" cy="23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162244</xdr:rowOff>
    </xdr:from>
    <xdr:to>
      <xdr:col>10</xdr:col>
      <xdr:colOff>165100</xdr:colOff>
      <xdr:row>56</xdr:row>
      <xdr:rowOff>92394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591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108921</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9367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34794</xdr:rowOff>
    </xdr:from>
    <xdr:to>
      <xdr:col>6</xdr:col>
      <xdr:colOff>38100</xdr:colOff>
      <xdr:row>55</xdr:row>
      <xdr:rowOff>136394</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46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127521</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9557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90274</xdr:rowOff>
    </xdr:from>
    <xdr:to>
      <xdr:col>24</xdr:col>
      <xdr:colOff>114300</xdr:colOff>
      <xdr:row>57</xdr:row>
      <xdr:rowOff>20424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691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68701</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669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219,279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51815</xdr:rowOff>
    </xdr:from>
    <xdr:to>
      <xdr:col>20</xdr:col>
      <xdr:colOff>38100</xdr:colOff>
      <xdr:row>56</xdr:row>
      <xdr:rowOff>153415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65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169942</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94282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137148</xdr:rowOff>
    </xdr:from>
    <xdr:to>
      <xdr:col>15</xdr:col>
      <xdr:colOff>101600</xdr:colOff>
      <xdr:row>56</xdr:row>
      <xdr:rowOff>67298</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566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83825</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795" y="9342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20057</xdr:rowOff>
    </xdr:from>
    <xdr:to>
      <xdr:col>10</xdr:col>
      <xdr:colOff>165100</xdr:colOff>
      <xdr:row>56</xdr:row>
      <xdr:rowOff>121657</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621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112784</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9713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126545</xdr:rowOff>
    </xdr:from>
    <xdr:to>
      <xdr:col>6</xdr:col>
      <xdr:colOff>38100</xdr:colOff>
      <xdr:row>55</xdr:row>
      <xdr:rowOff>56695</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9384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73222</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91600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43018</xdr:rowOff>
    </xdr:from>
    <xdr:to>
      <xdr:col>24</xdr:col>
      <xdr:colOff>62865</xdr:colOff>
      <xdr:row>79</xdr:row>
      <xdr:rowOff>6259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215968"/>
          <a:ext cx="1270" cy="1334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10086</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5546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6259</xdr:rowOff>
    </xdr:from>
    <xdr:to>
      <xdr:col>24</xdr:col>
      <xdr:colOff>152400</xdr:colOff>
      <xdr:row>79</xdr:row>
      <xdr:rowOff>6259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550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161145</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91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330,188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43018</xdr:rowOff>
    </xdr:from>
    <xdr:to>
      <xdr:col>24</xdr:col>
      <xdr:colOff>152400</xdr:colOff>
      <xdr:row>71</xdr:row>
      <xdr:rowOff>43018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21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51948</xdr:rowOff>
    </xdr:from>
    <xdr:to>
      <xdr:col>24</xdr:col>
      <xdr:colOff>63500</xdr:colOff>
      <xdr:row>76</xdr:row>
      <xdr:rowOff>22253</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2910698"/>
          <a:ext cx="838200" cy="141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133890</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26497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111013</xdr:rowOff>
    </xdr:from>
    <xdr:to>
      <xdr:col>24</xdr:col>
      <xdr:colOff>114300</xdr:colOff>
      <xdr:row>75</xdr:row>
      <xdr:rowOff>41163</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2798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22253</xdr:rowOff>
    </xdr:from>
    <xdr:to>
      <xdr:col>19</xdr:col>
      <xdr:colOff>177800</xdr:colOff>
      <xdr:row>76</xdr:row>
      <xdr:rowOff>74335</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052453"/>
          <a:ext cx="889000" cy="52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156490</xdr:rowOff>
    </xdr:from>
    <xdr:to>
      <xdr:col>20</xdr:col>
      <xdr:colOff>38100</xdr:colOff>
      <xdr:row>75</xdr:row>
      <xdr:rowOff>86640</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2843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103167</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26190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126205</xdr:rowOff>
    </xdr:from>
    <xdr:to>
      <xdr:col>15</xdr:col>
      <xdr:colOff>50800</xdr:colOff>
      <xdr:row>76</xdr:row>
      <xdr:rowOff>74335</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2984955"/>
          <a:ext cx="889000" cy="119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98341</xdr:rowOff>
    </xdr:from>
    <xdr:to>
      <xdr:col>15</xdr:col>
      <xdr:colOff>101600</xdr:colOff>
      <xdr:row>76</xdr:row>
      <xdr:rowOff>28491</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2957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45018</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2732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126205</xdr:rowOff>
    </xdr:from>
    <xdr:to>
      <xdr:col>10</xdr:col>
      <xdr:colOff>114300</xdr:colOff>
      <xdr:row>76</xdr:row>
      <xdr:rowOff>161539</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2984955"/>
          <a:ext cx="889000" cy="206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9614</xdr:rowOff>
    </xdr:from>
    <xdr:to>
      <xdr:col>10</xdr:col>
      <xdr:colOff>165100</xdr:colOff>
      <xdr:row>75</xdr:row>
      <xdr:rowOff>111214</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2868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127741</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26435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95858</xdr:rowOff>
    </xdr:from>
    <xdr:to>
      <xdr:col>6</xdr:col>
      <xdr:colOff>38100</xdr:colOff>
      <xdr:row>77</xdr:row>
      <xdr:rowOff>26008</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12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42534</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2901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1148</xdr:rowOff>
    </xdr:from>
    <xdr:to>
      <xdr:col>24</xdr:col>
      <xdr:colOff>114300</xdr:colOff>
      <xdr:row>75</xdr:row>
      <xdr:rowOff>102748</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859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151025</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838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239,016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142903</xdr:rowOff>
    </xdr:from>
    <xdr:to>
      <xdr:col>20</xdr:col>
      <xdr:colOff>38100</xdr:colOff>
      <xdr:row>76</xdr:row>
      <xdr:rowOff>73053</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001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64180</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3094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23535</xdr:rowOff>
    </xdr:from>
    <xdr:to>
      <xdr:col>15</xdr:col>
      <xdr:colOff>101600</xdr:colOff>
      <xdr:row>76</xdr:row>
      <xdr:rowOff>125135</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053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116262</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146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75405</xdr:rowOff>
    </xdr:from>
    <xdr:to>
      <xdr:col>10</xdr:col>
      <xdr:colOff>165100</xdr:colOff>
      <xdr:row>76</xdr:row>
      <xdr:rowOff>5555</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2934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168132</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0268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110739</xdr:rowOff>
    </xdr:from>
    <xdr:to>
      <xdr:col>6</xdr:col>
      <xdr:colOff>38100</xdr:colOff>
      <xdr:row>77</xdr:row>
      <xdr:rowOff>40889</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140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32016</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233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a:extLst>
            <a:ext uri="{FF2B5EF4-FFF2-40B4-BE49-F238E27FC236}">
              <a16:creationId xmlns:a16="http://schemas.microsoft.com/office/drawing/2014/main" id="{00000000-0008-0000-07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82150</xdr:rowOff>
    </xdr:from>
    <xdr:to>
      <xdr:col>24</xdr:col>
      <xdr:colOff>62865</xdr:colOff>
      <xdr:row>98</xdr:row>
      <xdr:rowOff>85967</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flipV="1">
          <a:off x="4633595" y="15512650"/>
          <a:ext cx="1270" cy="13754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89794</xdr:rowOff>
    </xdr:from>
    <xdr:ext cx="534377" cy="259045"/>
    <xdr:sp macro="" textlink="">
      <xdr:nvSpPr>
        <xdr:cNvPr id="231" name="衛生費最小値テキスト">
          <a:extLst>
            <a:ext uri="{FF2B5EF4-FFF2-40B4-BE49-F238E27FC236}">
              <a16:creationId xmlns:a16="http://schemas.microsoft.com/office/drawing/2014/main" id="{00000000-0008-0000-0700-0000E7000000}"/>
            </a:ext>
          </a:extLst>
        </xdr:cNvPr>
        <xdr:cNvSpPr txBox="1"/>
      </xdr:nvSpPr>
      <xdr:spPr>
        <a:xfrm>
          <a:off x="4686300" y="16891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85967</xdr:rowOff>
    </xdr:from>
    <xdr:to>
      <xdr:col>24</xdr:col>
      <xdr:colOff>152400</xdr:colOff>
      <xdr:row>98</xdr:row>
      <xdr:rowOff>85967</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6888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28827</xdr:rowOff>
    </xdr:from>
    <xdr:ext cx="599010" cy="259045"/>
    <xdr:sp macro="" textlink="">
      <xdr:nvSpPr>
        <xdr:cNvPr id="233" name="衛生費最大値テキスト">
          <a:extLst>
            <a:ext uri="{FF2B5EF4-FFF2-40B4-BE49-F238E27FC236}">
              <a16:creationId xmlns:a16="http://schemas.microsoft.com/office/drawing/2014/main" id="{00000000-0008-0000-0700-0000E9000000}"/>
            </a:ext>
          </a:extLst>
        </xdr:cNvPr>
        <xdr:cNvSpPr txBox="1"/>
      </xdr:nvSpPr>
      <xdr:spPr>
        <a:xfrm>
          <a:off x="4686300" y="15287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395,105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82150</xdr:rowOff>
    </xdr:from>
    <xdr:to>
      <xdr:col>24</xdr:col>
      <xdr:colOff>152400</xdr:colOff>
      <xdr:row>90</xdr:row>
      <xdr:rowOff>82150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551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63881</xdr:rowOff>
    </xdr:from>
    <xdr:to>
      <xdr:col>24</xdr:col>
      <xdr:colOff>63500</xdr:colOff>
      <xdr:row>97</xdr:row>
      <xdr:rowOff>127870</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3797300" y="16694531"/>
          <a:ext cx="838200" cy="63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39733</xdr:rowOff>
    </xdr:from>
    <xdr:ext cx="599010" cy="259045"/>
    <xdr:sp macro="" textlink="">
      <xdr:nvSpPr>
        <xdr:cNvPr id="236" name="衛生費平均値テキスト">
          <a:extLst>
            <a:ext uri="{FF2B5EF4-FFF2-40B4-BE49-F238E27FC236}">
              <a16:creationId xmlns:a16="http://schemas.microsoft.com/office/drawing/2014/main" id="{00000000-0008-0000-0700-0000EC000000}"/>
            </a:ext>
          </a:extLst>
        </xdr:cNvPr>
        <xdr:cNvSpPr txBox="1"/>
      </xdr:nvSpPr>
      <xdr:spPr>
        <a:xfrm>
          <a:off x="4686300" y="163274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16856</xdr:rowOff>
    </xdr:from>
    <xdr:to>
      <xdr:col>24</xdr:col>
      <xdr:colOff>114300</xdr:colOff>
      <xdr:row>96</xdr:row>
      <xdr:rowOff>118456</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4584700" y="16476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127870</xdr:rowOff>
    </xdr:from>
    <xdr:to>
      <xdr:col>19</xdr:col>
      <xdr:colOff>177800</xdr:colOff>
      <xdr:row>97</xdr:row>
      <xdr:rowOff>135021</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908300" y="16758520"/>
          <a:ext cx="889000" cy="7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59669</xdr:rowOff>
    </xdr:from>
    <xdr:to>
      <xdr:col>20</xdr:col>
      <xdr:colOff>38100</xdr:colOff>
      <xdr:row>96</xdr:row>
      <xdr:rowOff>161269</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3746500" y="16518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6346</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3497795" y="162940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135021</xdr:rowOff>
    </xdr:from>
    <xdr:to>
      <xdr:col>15</xdr:col>
      <xdr:colOff>50800</xdr:colOff>
      <xdr:row>97</xdr:row>
      <xdr:rowOff>136065</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2019300" y="16765671"/>
          <a:ext cx="889000" cy="1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99251</xdr:rowOff>
    </xdr:from>
    <xdr:to>
      <xdr:col>15</xdr:col>
      <xdr:colOff>101600</xdr:colOff>
      <xdr:row>97</xdr:row>
      <xdr:rowOff>29401</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2857500" y="1655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45928</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2608795" y="16333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136065</xdr:rowOff>
    </xdr:from>
    <xdr:to>
      <xdr:col>10</xdr:col>
      <xdr:colOff>114300</xdr:colOff>
      <xdr:row>97</xdr:row>
      <xdr:rowOff>170546</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1130300" y="16766715"/>
          <a:ext cx="889000" cy="34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104434</xdr:rowOff>
    </xdr:from>
    <xdr:to>
      <xdr:col>10</xdr:col>
      <xdr:colOff>165100</xdr:colOff>
      <xdr:row>97</xdr:row>
      <xdr:rowOff>34584</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968500" y="16563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51111</xdr:rowOff>
    </xdr:from>
    <xdr:ext cx="59901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719795" y="16338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157629</xdr:rowOff>
    </xdr:from>
    <xdr:to>
      <xdr:col>6</xdr:col>
      <xdr:colOff>38100</xdr:colOff>
      <xdr:row>97</xdr:row>
      <xdr:rowOff>87779</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079500" y="1661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104306</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863111" y="16392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13081</xdr:rowOff>
    </xdr:from>
    <xdr:to>
      <xdr:col>24</xdr:col>
      <xdr:colOff>114300</xdr:colOff>
      <xdr:row>97</xdr:row>
      <xdr:rowOff>114681</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4584700" y="16643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162958</xdr:rowOff>
    </xdr:from>
    <xdr:ext cx="534377" cy="259045"/>
    <xdr:sp macro="" textlink="">
      <xdr:nvSpPr>
        <xdr:cNvPr id="255" name="衛生費該当値テキスト">
          <a:extLst>
            <a:ext uri="{FF2B5EF4-FFF2-40B4-BE49-F238E27FC236}">
              <a16:creationId xmlns:a16="http://schemas.microsoft.com/office/drawing/2014/main" id="{00000000-0008-0000-0700-0000FF000000}"/>
            </a:ext>
          </a:extLst>
        </xdr:cNvPr>
        <xdr:cNvSpPr txBox="1"/>
      </xdr:nvSpPr>
      <xdr:spPr>
        <a:xfrm>
          <a:off x="4686300" y="16622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77070</xdr:rowOff>
    </xdr:from>
    <xdr:to>
      <xdr:col>20</xdr:col>
      <xdr:colOff>38100</xdr:colOff>
      <xdr:row>98</xdr:row>
      <xdr:rowOff>7220</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3746500" y="16707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169797</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3530111" y="16800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84221</xdr:rowOff>
    </xdr:from>
    <xdr:to>
      <xdr:col>15</xdr:col>
      <xdr:colOff>101600</xdr:colOff>
      <xdr:row>98</xdr:row>
      <xdr:rowOff>14371</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2857500" y="16714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5498</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2641111" y="16807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85265</xdr:rowOff>
    </xdr:from>
    <xdr:to>
      <xdr:col>10</xdr:col>
      <xdr:colOff>165100</xdr:colOff>
      <xdr:row>98</xdr:row>
      <xdr:rowOff>15415</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968500" y="1671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6542</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1752111" y="16808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119746</xdr:rowOff>
    </xdr:from>
    <xdr:to>
      <xdr:col>6</xdr:col>
      <xdr:colOff>38100</xdr:colOff>
      <xdr:row>98</xdr:row>
      <xdr:rowOff>49896</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079500" y="16750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41023</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863111" y="16843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2083</xdr:rowOff>
    </xdr:from>
    <xdr:to>
      <xdr:col>54</xdr:col>
      <xdr:colOff>189865</xdr:colOff>
      <xdr:row>38</xdr:row>
      <xdr:rowOff>139700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488483"/>
          <a:ext cx="1270" cy="11663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120210</xdr:rowOff>
    </xdr:from>
    <xdr:ext cx="469744"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263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5,102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32</xdr:row>
      <xdr:rowOff>2083</xdr:rowOff>
    </xdr:from>
    <xdr:to>
      <xdr:col>55</xdr:col>
      <xdr:colOff>88900</xdr:colOff>
      <xdr:row>32</xdr:row>
      <xdr:rowOff>2083</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488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139700</xdr:rowOff>
    </xdr:from>
    <xdr:to>
      <xdr:col>55</xdr:col>
      <xdr:colOff>0</xdr:colOff>
      <xdr:row>38</xdr:row>
      <xdr:rowOff>139700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11650</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35530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160224</xdr:rowOff>
    </xdr:from>
    <xdr:to>
      <xdr:col>55</xdr:col>
      <xdr:colOff>50800</xdr:colOff>
      <xdr:row>38</xdr:row>
      <xdr:rowOff>90374</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503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139700</xdr:rowOff>
    </xdr:from>
    <xdr:to>
      <xdr:col>50</xdr:col>
      <xdr:colOff>114300</xdr:colOff>
      <xdr:row>38</xdr:row>
      <xdr:rowOff>139700</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750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148793</xdr:rowOff>
    </xdr:from>
    <xdr:to>
      <xdr:col>50</xdr:col>
      <xdr:colOff>165100</xdr:colOff>
      <xdr:row>38</xdr:row>
      <xdr:rowOff>78943</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49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95470</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50017" y="62676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139700</xdr:rowOff>
    </xdr:from>
    <xdr:to>
      <xdr:col>45</xdr:col>
      <xdr:colOff>177800</xdr:colOff>
      <xdr:row>38</xdr:row>
      <xdr:rowOff>139700</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7861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151079</xdr:rowOff>
    </xdr:from>
    <xdr:to>
      <xdr:col>46</xdr:col>
      <xdr:colOff>38100</xdr:colOff>
      <xdr:row>38</xdr:row>
      <xdr:rowOff>81229</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494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97756</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61017" y="62699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139700</xdr:rowOff>
    </xdr:from>
    <xdr:to>
      <xdr:col>41</xdr:col>
      <xdr:colOff>50800</xdr:colOff>
      <xdr:row>38</xdr:row>
      <xdr:rowOff>139700</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166167</xdr:rowOff>
    </xdr:from>
    <xdr:to>
      <xdr:col>41</xdr:col>
      <xdr:colOff>101600</xdr:colOff>
      <xdr:row>38</xdr:row>
      <xdr:rowOff>96317</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5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112844</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2017" y="62850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166853</xdr:rowOff>
    </xdr:from>
    <xdr:to>
      <xdr:col>36</xdr:col>
      <xdr:colOff>165100</xdr:colOff>
      <xdr:row>38</xdr:row>
      <xdr:rowOff>97003</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510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113530</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3017" y="62857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3827</xdr:rowOff>
    </xdr:from>
    <xdr:ext cx="249299"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88900</xdr:rowOff>
    </xdr:from>
    <xdr:to>
      <xdr:col>50</xdr:col>
      <xdr:colOff>165100</xdr:colOff>
      <xdr:row>39</xdr:row>
      <xdr:rowOff>19050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10177</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514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88900</xdr:rowOff>
    </xdr:from>
    <xdr:to>
      <xdr:col>46</xdr:col>
      <xdr:colOff>38100</xdr:colOff>
      <xdr:row>39</xdr:row>
      <xdr:rowOff>19050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10177</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625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88900</xdr:rowOff>
    </xdr:from>
    <xdr:to>
      <xdr:col>41</xdr:col>
      <xdr:colOff>101600</xdr:colOff>
      <xdr:row>39</xdr:row>
      <xdr:rowOff>19050</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10177</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73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88900</xdr:rowOff>
    </xdr:from>
    <xdr:to>
      <xdr:col>36</xdr:col>
      <xdr:colOff>165100</xdr:colOff>
      <xdr:row>39</xdr:row>
      <xdr:rowOff>19050</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10177</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84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a:extLst>
            <a:ext uri="{FF2B5EF4-FFF2-40B4-BE49-F238E27FC236}">
              <a16:creationId xmlns:a16="http://schemas.microsoft.com/office/drawing/2014/main" id="{00000000-0008-0000-07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101254</xdr:rowOff>
    </xdr:from>
    <xdr:to>
      <xdr:col>54</xdr:col>
      <xdr:colOff>189865</xdr:colOff>
      <xdr:row>58</xdr:row>
      <xdr:rowOff>138942</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10475595" y="8673754"/>
          <a:ext cx="1270" cy="14092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142769</xdr:rowOff>
    </xdr:from>
    <xdr:ext cx="534377" cy="259045"/>
    <xdr:sp macro="" textlink="">
      <xdr:nvSpPr>
        <xdr:cNvPr id="343" name="農林水産業費最小値テキスト">
          <a:extLst>
            <a:ext uri="{FF2B5EF4-FFF2-40B4-BE49-F238E27FC236}">
              <a16:creationId xmlns:a16="http://schemas.microsoft.com/office/drawing/2014/main" id="{00000000-0008-0000-0700-000057010000}"/>
            </a:ext>
          </a:extLst>
        </xdr:cNvPr>
        <xdr:cNvSpPr txBox="1"/>
      </xdr:nvSpPr>
      <xdr:spPr>
        <a:xfrm>
          <a:off x="10528300" y="10086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138942</xdr:rowOff>
    </xdr:from>
    <xdr:to>
      <xdr:col>55</xdr:col>
      <xdr:colOff>88900</xdr:colOff>
      <xdr:row>58</xdr:row>
      <xdr:rowOff>138942</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100830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47931</xdr:rowOff>
    </xdr:from>
    <xdr:ext cx="599010" cy="259045"/>
    <xdr:sp macro="" textlink="">
      <xdr:nvSpPr>
        <xdr:cNvPr id="345" name="農林水産業費最大値テキスト">
          <a:extLst>
            <a:ext uri="{FF2B5EF4-FFF2-40B4-BE49-F238E27FC236}">
              <a16:creationId xmlns:a16="http://schemas.microsoft.com/office/drawing/2014/main" id="{00000000-0008-0000-0700-000059010000}"/>
            </a:ext>
          </a:extLst>
        </xdr:cNvPr>
        <xdr:cNvSpPr txBox="1"/>
      </xdr:nvSpPr>
      <xdr:spPr>
        <a:xfrm>
          <a:off x="10528300" y="8448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390,091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101254</xdr:rowOff>
    </xdr:from>
    <xdr:to>
      <xdr:col>55</xdr:col>
      <xdr:colOff>88900</xdr:colOff>
      <xdr:row>50</xdr:row>
      <xdr:rowOff>101254</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8673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142794</xdr:rowOff>
    </xdr:from>
    <xdr:to>
      <xdr:col>55</xdr:col>
      <xdr:colOff>0</xdr:colOff>
      <xdr:row>57</xdr:row>
      <xdr:rowOff>39577</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9639300" y="9743994"/>
          <a:ext cx="838200" cy="68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94354</xdr:rowOff>
    </xdr:from>
    <xdr:ext cx="599010" cy="259045"/>
    <xdr:sp macro="" textlink="">
      <xdr:nvSpPr>
        <xdr:cNvPr id="348" name="農林水産業費平均値テキスト">
          <a:extLst>
            <a:ext uri="{FF2B5EF4-FFF2-40B4-BE49-F238E27FC236}">
              <a16:creationId xmlns:a16="http://schemas.microsoft.com/office/drawing/2014/main" id="{00000000-0008-0000-0700-00005C010000}"/>
            </a:ext>
          </a:extLst>
        </xdr:cNvPr>
        <xdr:cNvSpPr txBox="1"/>
      </xdr:nvSpPr>
      <xdr:spPr>
        <a:xfrm>
          <a:off x="10528300" y="95241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71477</xdr:rowOff>
    </xdr:from>
    <xdr:to>
      <xdr:col>55</xdr:col>
      <xdr:colOff>50800</xdr:colOff>
      <xdr:row>57</xdr:row>
      <xdr:rowOff>1627</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10426700" y="967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140854</xdr:rowOff>
    </xdr:from>
    <xdr:to>
      <xdr:col>50</xdr:col>
      <xdr:colOff>114300</xdr:colOff>
      <xdr:row>56</xdr:row>
      <xdr:rowOff>142794</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8750300" y="9742054"/>
          <a:ext cx="889000" cy="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85223</xdr:rowOff>
    </xdr:from>
    <xdr:to>
      <xdr:col>50</xdr:col>
      <xdr:colOff>165100</xdr:colOff>
      <xdr:row>57</xdr:row>
      <xdr:rowOff>15373</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9588500" y="968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31900</xdr:rowOff>
    </xdr:from>
    <xdr:ext cx="599010"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9339795" y="94616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140854</xdr:rowOff>
    </xdr:from>
    <xdr:to>
      <xdr:col>45</xdr:col>
      <xdr:colOff>177800</xdr:colOff>
      <xdr:row>57</xdr:row>
      <xdr:rowOff>24531</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7861300" y="9742054"/>
          <a:ext cx="889000" cy="55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63449</xdr:rowOff>
    </xdr:from>
    <xdr:to>
      <xdr:col>46</xdr:col>
      <xdr:colOff>38100</xdr:colOff>
      <xdr:row>56</xdr:row>
      <xdr:rowOff>165049</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8699500" y="9664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10126</xdr:rowOff>
    </xdr:from>
    <xdr:ext cx="599010"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450795" y="9439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24531</xdr:rowOff>
    </xdr:from>
    <xdr:to>
      <xdr:col>41</xdr:col>
      <xdr:colOff>50800</xdr:colOff>
      <xdr:row>57</xdr:row>
      <xdr:rowOff>47925</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flipV="1">
          <a:off x="6972300" y="9797181"/>
          <a:ext cx="889000" cy="23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99561</xdr:rowOff>
    </xdr:from>
    <xdr:to>
      <xdr:col>41</xdr:col>
      <xdr:colOff>101600</xdr:colOff>
      <xdr:row>57</xdr:row>
      <xdr:rowOff>29711</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7810500" y="9700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46238</xdr:rowOff>
    </xdr:from>
    <xdr:ext cx="59901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561795" y="94759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125030</xdr:rowOff>
    </xdr:from>
    <xdr:to>
      <xdr:col>36</xdr:col>
      <xdr:colOff>165100</xdr:colOff>
      <xdr:row>57</xdr:row>
      <xdr:rowOff>55180</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6921500" y="972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71707</xdr:rowOff>
    </xdr:from>
    <xdr:ext cx="59901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672795" y="95014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160227</xdr:rowOff>
    </xdr:from>
    <xdr:to>
      <xdr:col>55</xdr:col>
      <xdr:colOff>50800</xdr:colOff>
      <xdr:row>57</xdr:row>
      <xdr:rowOff>90377</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10426700" y="9761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138654</xdr:rowOff>
    </xdr:from>
    <xdr:ext cx="534377" cy="259045"/>
    <xdr:sp macro="" textlink="">
      <xdr:nvSpPr>
        <xdr:cNvPr id="367" name="農林水産業費該当値テキスト">
          <a:extLst>
            <a:ext uri="{FF2B5EF4-FFF2-40B4-BE49-F238E27FC236}">
              <a16:creationId xmlns:a16="http://schemas.microsoft.com/office/drawing/2014/main" id="{00000000-0008-0000-0700-00006F010000}"/>
            </a:ext>
          </a:extLst>
        </xdr:cNvPr>
        <xdr:cNvSpPr txBox="1"/>
      </xdr:nvSpPr>
      <xdr:spPr>
        <a:xfrm>
          <a:off x="10528300" y="9739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91994</xdr:rowOff>
    </xdr:from>
    <xdr:to>
      <xdr:col>50</xdr:col>
      <xdr:colOff>165100</xdr:colOff>
      <xdr:row>57</xdr:row>
      <xdr:rowOff>22144</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9588500" y="9693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13271</xdr:rowOff>
    </xdr:from>
    <xdr:ext cx="59901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339795" y="9785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90054</xdr:rowOff>
    </xdr:from>
    <xdr:to>
      <xdr:col>46</xdr:col>
      <xdr:colOff>38100</xdr:colOff>
      <xdr:row>57</xdr:row>
      <xdr:rowOff>20204</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8699500" y="9691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11331</xdr:rowOff>
    </xdr:from>
    <xdr:ext cx="59901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450795" y="9783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145181</xdr:rowOff>
    </xdr:from>
    <xdr:to>
      <xdr:col>41</xdr:col>
      <xdr:colOff>101600</xdr:colOff>
      <xdr:row>57</xdr:row>
      <xdr:rowOff>75331</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7810500" y="9746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66458</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594111" y="9839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168575</xdr:rowOff>
    </xdr:from>
    <xdr:to>
      <xdr:col>36</xdr:col>
      <xdr:colOff>165100</xdr:colOff>
      <xdr:row>57</xdr:row>
      <xdr:rowOff>98725</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6921500" y="9769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89852</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6705111" y="9862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121869</xdr:rowOff>
    </xdr:from>
    <xdr:to>
      <xdr:col>54</xdr:col>
      <xdr:colOff>189865</xdr:colOff>
      <xdr:row>78</xdr:row>
      <xdr:rowOff>114632</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123369"/>
          <a:ext cx="1270" cy="13643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118459</xdr:rowOff>
    </xdr:from>
    <xdr:ext cx="469744"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491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114632</xdr:rowOff>
    </xdr:from>
    <xdr:to>
      <xdr:col>55</xdr:col>
      <xdr:colOff>88900</xdr:colOff>
      <xdr:row>78</xdr:row>
      <xdr:rowOff>114632</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487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68546</xdr:rowOff>
    </xdr:from>
    <xdr:ext cx="599010"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898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303,900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121869</xdr:rowOff>
    </xdr:from>
    <xdr:to>
      <xdr:col>55</xdr:col>
      <xdr:colOff>88900</xdr:colOff>
      <xdr:row>70</xdr:row>
      <xdr:rowOff>121869</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123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68185</xdr:rowOff>
    </xdr:from>
    <xdr:to>
      <xdr:col>55</xdr:col>
      <xdr:colOff>0</xdr:colOff>
      <xdr:row>77</xdr:row>
      <xdr:rowOff>133843</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9639300" y="13269835"/>
          <a:ext cx="838200" cy="65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60712</xdr:rowOff>
    </xdr:from>
    <xdr:ext cx="534377"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0909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37835</xdr:rowOff>
    </xdr:from>
    <xdr:to>
      <xdr:col>55</xdr:col>
      <xdr:colOff>50800</xdr:colOff>
      <xdr:row>77</xdr:row>
      <xdr:rowOff>139435</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23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30645</xdr:rowOff>
    </xdr:from>
    <xdr:to>
      <xdr:col>50</xdr:col>
      <xdr:colOff>114300</xdr:colOff>
      <xdr:row>77</xdr:row>
      <xdr:rowOff>68185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232295"/>
          <a:ext cx="889000" cy="37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60348</xdr:rowOff>
    </xdr:from>
    <xdr:to>
      <xdr:col>50</xdr:col>
      <xdr:colOff>165100</xdr:colOff>
      <xdr:row>77</xdr:row>
      <xdr:rowOff>161948</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261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153075</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372111" y="13354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30645</xdr:rowOff>
    </xdr:from>
    <xdr:to>
      <xdr:col>45</xdr:col>
      <xdr:colOff>177800</xdr:colOff>
      <xdr:row>77</xdr:row>
      <xdr:rowOff>64453</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232295"/>
          <a:ext cx="889000" cy="33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42132</xdr:rowOff>
    </xdr:from>
    <xdr:to>
      <xdr:col>46</xdr:col>
      <xdr:colOff>38100</xdr:colOff>
      <xdr:row>77</xdr:row>
      <xdr:rowOff>143732</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243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134859</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83111" y="13336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38705</xdr:rowOff>
    </xdr:from>
    <xdr:to>
      <xdr:col>41</xdr:col>
      <xdr:colOff>50800</xdr:colOff>
      <xdr:row>77</xdr:row>
      <xdr:rowOff>64453</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6972300" y="13240355"/>
          <a:ext cx="889000" cy="25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65565</xdr:rowOff>
    </xdr:from>
    <xdr:to>
      <xdr:col>41</xdr:col>
      <xdr:colOff>101600</xdr:colOff>
      <xdr:row>77</xdr:row>
      <xdr:rowOff>167165</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267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158292</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594111" y="13359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45901</xdr:rowOff>
    </xdr:from>
    <xdr:to>
      <xdr:col>36</xdr:col>
      <xdr:colOff>165100</xdr:colOff>
      <xdr:row>77</xdr:row>
      <xdr:rowOff>147501</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247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138628</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3340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83043</xdr:rowOff>
    </xdr:from>
    <xdr:to>
      <xdr:col>55</xdr:col>
      <xdr:colOff>50800</xdr:colOff>
      <xdr:row>78</xdr:row>
      <xdr:rowOff>13193</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284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61470</xdr:rowOff>
    </xdr:from>
    <xdr:ext cx="534377"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263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17385</xdr:rowOff>
    </xdr:from>
    <xdr:to>
      <xdr:col>50</xdr:col>
      <xdr:colOff>165100</xdr:colOff>
      <xdr:row>77</xdr:row>
      <xdr:rowOff>118985</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219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135512</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372111" y="12994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151295</xdr:rowOff>
    </xdr:from>
    <xdr:to>
      <xdr:col>46</xdr:col>
      <xdr:colOff>38100</xdr:colOff>
      <xdr:row>77</xdr:row>
      <xdr:rowOff>81445</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18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97971</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483111" y="12956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13653</xdr:rowOff>
    </xdr:from>
    <xdr:to>
      <xdr:col>41</xdr:col>
      <xdr:colOff>101600</xdr:colOff>
      <xdr:row>77</xdr:row>
      <xdr:rowOff>115253</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215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131780</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594111" y="12990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159355</xdr:rowOff>
    </xdr:from>
    <xdr:to>
      <xdr:col>36</xdr:col>
      <xdr:colOff>165100</xdr:colOff>
      <xdr:row>77</xdr:row>
      <xdr:rowOff>89505</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18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106032</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05111" y="12964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21189</xdr:rowOff>
    </xdr:from>
    <xdr:to>
      <xdr:col>54</xdr:col>
      <xdr:colOff>189865</xdr:colOff>
      <xdr:row>97</xdr:row>
      <xdr:rowOff>130697</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5451689"/>
          <a:ext cx="1270" cy="1309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134524</xdr:rowOff>
    </xdr:from>
    <xdr:ext cx="534377" cy="259045"/>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6765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130697</xdr:rowOff>
    </xdr:from>
    <xdr:to>
      <xdr:col>55</xdr:col>
      <xdr:colOff>88900</xdr:colOff>
      <xdr:row>97</xdr:row>
      <xdr:rowOff>130697</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6761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139316</xdr:rowOff>
    </xdr:from>
    <xdr:ext cx="599010" cy="259045"/>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226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325,921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21189</xdr:rowOff>
    </xdr:from>
    <xdr:to>
      <xdr:col>55</xdr:col>
      <xdr:colOff>88900</xdr:colOff>
      <xdr:row>90</xdr:row>
      <xdr:rowOff>21189</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5451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156314</xdr:rowOff>
    </xdr:from>
    <xdr:to>
      <xdr:col>55</xdr:col>
      <xdr:colOff>0</xdr:colOff>
      <xdr:row>97</xdr:row>
      <xdr:rowOff>15548</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9639300" y="16615514"/>
          <a:ext cx="838200" cy="3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45986</xdr:rowOff>
    </xdr:from>
    <xdr:ext cx="599010" cy="259045"/>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61622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23109</xdr:rowOff>
    </xdr:from>
    <xdr:to>
      <xdr:col>55</xdr:col>
      <xdr:colOff>50800</xdr:colOff>
      <xdr:row>95</xdr:row>
      <xdr:rowOff>124709</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6310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130739</xdr:rowOff>
    </xdr:from>
    <xdr:to>
      <xdr:col>50</xdr:col>
      <xdr:colOff>114300</xdr:colOff>
      <xdr:row>97</xdr:row>
      <xdr:rowOff>15548</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8750300" y="16418489"/>
          <a:ext cx="889000" cy="227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86796</xdr:rowOff>
    </xdr:from>
    <xdr:to>
      <xdr:col>50</xdr:col>
      <xdr:colOff>165100</xdr:colOff>
      <xdr:row>96</xdr:row>
      <xdr:rowOff>16946</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374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94</xdr:row>
      <xdr:rowOff>33473</xdr:rowOff>
    </xdr:from>
    <xdr:ext cx="599010"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39795" y="16149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73273</xdr:rowOff>
    </xdr:from>
    <xdr:to>
      <xdr:col>45</xdr:col>
      <xdr:colOff>177800</xdr:colOff>
      <xdr:row>95</xdr:row>
      <xdr:rowOff>130739</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7861300" y="16361023"/>
          <a:ext cx="889000" cy="57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107307</xdr:rowOff>
    </xdr:from>
    <xdr:to>
      <xdr:col>46</xdr:col>
      <xdr:colOff>38100</xdr:colOff>
      <xdr:row>96</xdr:row>
      <xdr:rowOff>37457</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39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28584</xdr:rowOff>
    </xdr:from>
    <xdr:ext cx="599010"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50795" y="16487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92</xdr:row>
      <xdr:rowOff>77169</xdr:rowOff>
    </xdr:from>
    <xdr:to>
      <xdr:col>41</xdr:col>
      <xdr:colOff>50800</xdr:colOff>
      <xdr:row>95</xdr:row>
      <xdr:rowOff>73273</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6972300" y="15850569"/>
          <a:ext cx="889000" cy="510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123117</xdr:rowOff>
    </xdr:from>
    <xdr:to>
      <xdr:col>41</xdr:col>
      <xdr:colOff>101600</xdr:colOff>
      <xdr:row>96</xdr:row>
      <xdr:rowOff>53267</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410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44394</xdr:rowOff>
    </xdr:from>
    <xdr:ext cx="59901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61795" y="165035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146754</xdr:rowOff>
    </xdr:from>
    <xdr:to>
      <xdr:col>36</xdr:col>
      <xdr:colOff>165100</xdr:colOff>
      <xdr:row>96</xdr:row>
      <xdr:rowOff>76904</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434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68031</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5111" y="16527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105514</xdr:rowOff>
    </xdr:from>
    <xdr:to>
      <xdr:col>55</xdr:col>
      <xdr:colOff>50800</xdr:colOff>
      <xdr:row>97</xdr:row>
      <xdr:rowOff>35664</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6564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83941</xdr:rowOff>
    </xdr:from>
    <xdr:ext cx="534377" cy="2590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6543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136198</xdr:rowOff>
    </xdr:from>
    <xdr:to>
      <xdr:col>50</xdr:col>
      <xdr:colOff>165100</xdr:colOff>
      <xdr:row>97</xdr:row>
      <xdr:rowOff>66348</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659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57475</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72111" y="16688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79939</xdr:rowOff>
    </xdr:from>
    <xdr:to>
      <xdr:col>46</xdr:col>
      <xdr:colOff>38100</xdr:colOff>
      <xdr:row>96</xdr:row>
      <xdr:rowOff>10089</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636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94</xdr:row>
      <xdr:rowOff>26616</xdr:rowOff>
    </xdr:from>
    <xdr:ext cx="59901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50795" y="16142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22473</xdr:rowOff>
    </xdr:from>
    <xdr:to>
      <xdr:col>41</xdr:col>
      <xdr:colOff>101600</xdr:colOff>
      <xdr:row>95</xdr:row>
      <xdr:rowOff>124073</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310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93</xdr:row>
      <xdr:rowOff>140600</xdr:rowOff>
    </xdr:from>
    <xdr:ext cx="59901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61795" y="160854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92</xdr:row>
      <xdr:rowOff>26369</xdr:rowOff>
    </xdr:from>
    <xdr:to>
      <xdr:col>36</xdr:col>
      <xdr:colOff>165100</xdr:colOff>
      <xdr:row>92</xdr:row>
      <xdr:rowOff>127969</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5799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90</xdr:row>
      <xdr:rowOff>144496</xdr:rowOff>
    </xdr:from>
    <xdr:ext cx="59901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672795" y="15574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消防費グラフ枠">
          <a:extLst>
            <a:ext uri="{FF2B5EF4-FFF2-40B4-BE49-F238E27FC236}">
              <a16:creationId xmlns:a16="http://schemas.microsoft.com/office/drawing/2014/main" id="{00000000-0008-0000-07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8925</xdr:rowOff>
    </xdr:from>
    <xdr:to>
      <xdr:col>85</xdr:col>
      <xdr:colOff>126364</xdr:colOff>
      <xdr:row>38</xdr:row>
      <xdr:rowOff>31824</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flipV="1">
          <a:off x="16317595" y="5323875"/>
          <a:ext cx="1269" cy="12230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35651</xdr:rowOff>
    </xdr:from>
    <xdr:ext cx="534377" cy="259045"/>
    <xdr:sp macro="" textlink="">
      <xdr:nvSpPr>
        <xdr:cNvPr id="510" name="消防費最小値テキスト">
          <a:extLst>
            <a:ext uri="{FF2B5EF4-FFF2-40B4-BE49-F238E27FC236}">
              <a16:creationId xmlns:a16="http://schemas.microsoft.com/office/drawing/2014/main" id="{00000000-0008-0000-0700-0000FE010000}"/>
            </a:ext>
          </a:extLst>
        </xdr:cNvPr>
        <xdr:cNvSpPr txBox="1"/>
      </xdr:nvSpPr>
      <xdr:spPr>
        <a:xfrm>
          <a:off x="16370300" y="6550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31824</xdr:rowOff>
    </xdr:from>
    <xdr:to>
      <xdr:col>86</xdr:col>
      <xdr:colOff>25400</xdr:colOff>
      <xdr:row>38</xdr:row>
      <xdr:rowOff>31824</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6546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127052</xdr:rowOff>
    </xdr:from>
    <xdr:ext cx="599010" cy="259045"/>
    <xdr:sp macro="" textlink="">
      <xdr:nvSpPr>
        <xdr:cNvPr id="512" name="消防費最大値テキスト">
          <a:extLst>
            <a:ext uri="{FF2B5EF4-FFF2-40B4-BE49-F238E27FC236}">
              <a16:creationId xmlns:a16="http://schemas.microsoft.com/office/drawing/2014/main" id="{00000000-0008-0000-0700-000000020000}"/>
            </a:ext>
          </a:extLst>
        </xdr:cNvPr>
        <xdr:cNvSpPr txBox="1"/>
      </xdr:nvSpPr>
      <xdr:spPr>
        <a:xfrm>
          <a:off x="16370300" y="50991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184,662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8925</xdr:rowOff>
    </xdr:from>
    <xdr:to>
      <xdr:col>86</xdr:col>
      <xdr:colOff>25400</xdr:colOff>
      <xdr:row>31</xdr:row>
      <xdr:rowOff>8925</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5323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82695</xdr:rowOff>
    </xdr:from>
    <xdr:to>
      <xdr:col>85</xdr:col>
      <xdr:colOff>127000</xdr:colOff>
      <xdr:row>37</xdr:row>
      <xdr:rowOff>148425</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5481300" y="6426345"/>
          <a:ext cx="838200" cy="6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130949</xdr:rowOff>
    </xdr:from>
    <xdr:ext cx="534377" cy="259045"/>
    <xdr:sp macro="" textlink="">
      <xdr:nvSpPr>
        <xdr:cNvPr id="515" name="消防費平均値テキスト">
          <a:extLst>
            <a:ext uri="{FF2B5EF4-FFF2-40B4-BE49-F238E27FC236}">
              <a16:creationId xmlns:a16="http://schemas.microsoft.com/office/drawing/2014/main" id="{00000000-0008-0000-0700-000003020000}"/>
            </a:ext>
          </a:extLst>
        </xdr:cNvPr>
        <xdr:cNvSpPr txBox="1"/>
      </xdr:nvSpPr>
      <xdr:spPr>
        <a:xfrm>
          <a:off x="16370300" y="61316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108072</xdr:rowOff>
    </xdr:from>
    <xdr:to>
      <xdr:col>85</xdr:col>
      <xdr:colOff>177800</xdr:colOff>
      <xdr:row>37</xdr:row>
      <xdr:rowOff>38222</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6268700" y="6280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82695</xdr:rowOff>
    </xdr:from>
    <xdr:to>
      <xdr:col>81</xdr:col>
      <xdr:colOff>50800</xdr:colOff>
      <xdr:row>37</xdr:row>
      <xdr:rowOff>164199</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4592300" y="6426345"/>
          <a:ext cx="889000" cy="81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147201</xdr:rowOff>
    </xdr:from>
    <xdr:to>
      <xdr:col>81</xdr:col>
      <xdr:colOff>101600</xdr:colOff>
      <xdr:row>37</xdr:row>
      <xdr:rowOff>77351</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5430500" y="6319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93878</xdr:rowOff>
    </xdr:from>
    <xdr:ext cx="534377"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5214111" y="6094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132301</xdr:rowOff>
    </xdr:from>
    <xdr:to>
      <xdr:col>76</xdr:col>
      <xdr:colOff>114300</xdr:colOff>
      <xdr:row>37</xdr:row>
      <xdr:rowOff>164199</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3703300" y="6475951"/>
          <a:ext cx="889000" cy="31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159057</xdr:rowOff>
    </xdr:from>
    <xdr:to>
      <xdr:col>76</xdr:col>
      <xdr:colOff>165100</xdr:colOff>
      <xdr:row>37</xdr:row>
      <xdr:rowOff>89207</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4541500" y="6331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105734</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4325111" y="6106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108153</xdr:rowOff>
    </xdr:from>
    <xdr:to>
      <xdr:col>71</xdr:col>
      <xdr:colOff>177800</xdr:colOff>
      <xdr:row>37</xdr:row>
      <xdr:rowOff>132301</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2814300" y="6451803"/>
          <a:ext cx="889000" cy="24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139718</xdr:rowOff>
    </xdr:from>
    <xdr:to>
      <xdr:col>72</xdr:col>
      <xdr:colOff>38100</xdr:colOff>
      <xdr:row>37</xdr:row>
      <xdr:rowOff>69868</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652500" y="63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86395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3436111" y="6087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109992</xdr:rowOff>
    </xdr:from>
    <xdr:to>
      <xdr:col>67</xdr:col>
      <xdr:colOff>101600</xdr:colOff>
      <xdr:row>37</xdr:row>
      <xdr:rowOff>40142</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2763500" y="628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56669</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2547111" y="6057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97625</xdr:rowOff>
    </xdr:from>
    <xdr:to>
      <xdr:col>85</xdr:col>
      <xdr:colOff>177800</xdr:colOff>
      <xdr:row>38</xdr:row>
      <xdr:rowOff>27775</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6268700" y="644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12552</xdr:rowOff>
    </xdr:from>
    <xdr:ext cx="534377" cy="259045"/>
    <xdr:sp macro="" textlink="">
      <xdr:nvSpPr>
        <xdr:cNvPr id="534" name="消防費該当値テキスト">
          <a:extLst>
            <a:ext uri="{FF2B5EF4-FFF2-40B4-BE49-F238E27FC236}">
              <a16:creationId xmlns:a16="http://schemas.microsoft.com/office/drawing/2014/main" id="{00000000-0008-0000-0700-000016020000}"/>
            </a:ext>
          </a:extLst>
        </xdr:cNvPr>
        <xdr:cNvSpPr txBox="1"/>
      </xdr:nvSpPr>
      <xdr:spPr>
        <a:xfrm>
          <a:off x="16370300" y="6356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31895</xdr:rowOff>
    </xdr:from>
    <xdr:to>
      <xdr:col>81</xdr:col>
      <xdr:colOff>101600</xdr:colOff>
      <xdr:row>37</xdr:row>
      <xdr:rowOff>133495</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5430500" y="6375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124622</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14111" y="6468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113398</xdr:rowOff>
    </xdr:from>
    <xdr:to>
      <xdr:col>76</xdr:col>
      <xdr:colOff>165100</xdr:colOff>
      <xdr:row>38</xdr:row>
      <xdr:rowOff>43548</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4541500" y="6457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34676</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6549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81501</xdr:rowOff>
    </xdr:from>
    <xdr:to>
      <xdr:col>72</xdr:col>
      <xdr:colOff>38100</xdr:colOff>
      <xdr:row>38</xdr:row>
      <xdr:rowOff>11650</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3652500" y="642515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2778</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436111" y="6517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57353</xdr:rowOff>
    </xdr:from>
    <xdr:to>
      <xdr:col>67</xdr:col>
      <xdr:colOff>101600</xdr:colOff>
      <xdr:row>37</xdr:row>
      <xdr:rowOff>158953</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2763500" y="6401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150080</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547111" y="6493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教育費グラフ枠">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45993</xdr:rowOff>
    </xdr:from>
    <xdr:to>
      <xdr:col>85</xdr:col>
      <xdr:colOff>126364</xdr:colOff>
      <xdr:row>57</xdr:row>
      <xdr:rowOff>55955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flipV="1">
          <a:off x="16317595" y="8618493"/>
          <a:ext cx="1269" cy="1210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59782</xdr:rowOff>
    </xdr:from>
    <xdr:ext cx="534377" cy="259045"/>
    <xdr:sp macro="" textlink="">
      <xdr:nvSpPr>
        <xdr:cNvPr id="565" name="教育費最小値テキスト">
          <a:extLst>
            <a:ext uri="{FF2B5EF4-FFF2-40B4-BE49-F238E27FC236}">
              <a16:creationId xmlns:a16="http://schemas.microsoft.com/office/drawing/2014/main" id="{00000000-0008-0000-0700-000035020000}"/>
            </a:ext>
          </a:extLst>
        </xdr:cNvPr>
        <xdr:cNvSpPr txBox="1"/>
      </xdr:nvSpPr>
      <xdr:spPr>
        <a:xfrm>
          <a:off x="16370300" y="9832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55955</xdr:rowOff>
    </xdr:from>
    <xdr:to>
      <xdr:col>86</xdr:col>
      <xdr:colOff>25400</xdr:colOff>
      <xdr:row>57</xdr:row>
      <xdr:rowOff>55955</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6230600" y="9828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164120</xdr:rowOff>
    </xdr:from>
    <xdr:ext cx="599010" cy="259045"/>
    <xdr:sp macro="" textlink="">
      <xdr:nvSpPr>
        <xdr:cNvPr id="567" name="教育費最大値テキスト">
          <a:extLst>
            <a:ext uri="{FF2B5EF4-FFF2-40B4-BE49-F238E27FC236}">
              <a16:creationId xmlns:a16="http://schemas.microsoft.com/office/drawing/2014/main" id="{00000000-0008-0000-0700-000037020000}"/>
            </a:ext>
          </a:extLst>
        </xdr:cNvPr>
        <xdr:cNvSpPr txBox="1"/>
      </xdr:nvSpPr>
      <xdr:spPr>
        <a:xfrm>
          <a:off x="16370300" y="8393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320,496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45993</xdr:rowOff>
    </xdr:from>
    <xdr:to>
      <xdr:col>86</xdr:col>
      <xdr:colOff>25400</xdr:colOff>
      <xdr:row>50</xdr:row>
      <xdr:rowOff>45993</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6230600" y="861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139284</xdr:rowOff>
    </xdr:from>
    <xdr:to>
      <xdr:col>85</xdr:col>
      <xdr:colOff>127000</xdr:colOff>
      <xdr:row>57</xdr:row>
      <xdr:rowOff>22904</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5481300" y="9740484"/>
          <a:ext cx="838200" cy="55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30272</xdr:rowOff>
    </xdr:from>
    <xdr:ext cx="599010" cy="259045"/>
    <xdr:sp macro="" textlink="">
      <xdr:nvSpPr>
        <xdr:cNvPr id="570" name="教育費平均値テキスト">
          <a:extLst>
            <a:ext uri="{FF2B5EF4-FFF2-40B4-BE49-F238E27FC236}">
              <a16:creationId xmlns:a16="http://schemas.microsoft.com/office/drawing/2014/main" id="{00000000-0008-0000-0700-00003A020000}"/>
            </a:ext>
          </a:extLst>
        </xdr:cNvPr>
        <xdr:cNvSpPr txBox="1"/>
      </xdr:nvSpPr>
      <xdr:spPr>
        <a:xfrm>
          <a:off x="16370300" y="92885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130,327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7395</xdr:rowOff>
    </xdr:from>
    <xdr:to>
      <xdr:col>85</xdr:col>
      <xdr:colOff>177800</xdr:colOff>
      <xdr:row>55</xdr:row>
      <xdr:rowOff>108995</xdr:rowOff>
    </xdr:to>
    <xdr:sp macro="" textlink="">
      <xdr:nvSpPr>
        <xdr:cNvPr id="571" name="フローチャート: 判断 570">
          <a:extLst>
            <a:ext uri="{FF2B5EF4-FFF2-40B4-BE49-F238E27FC236}">
              <a16:creationId xmlns:a16="http://schemas.microsoft.com/office/drawing/2014/main" id="{00000000-0008-0000-0700-00003B020000}"/>
            </a:ext>
          </a:extLst>
        </xdr:cNvPr>
        <xdr:cNvSpPr/>
      </xdr:nvSpPr>
      <xdr:spPr>
        <a:xfrm>
          <a:off x="16268700" y="943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22904</xdr:rowOff>
    </xdr:from>
    <xdr:to>
      <xdr:col>81</xdr:col>
      <xdr:colOff>50800</xdr:colOff>
      <xdr:row>57</xdr:row>
      <xdr:rowOff>43642</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4592300" y="9795554"/>
          <a:ext cx="889000" cy="20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60325</xdr:rowOff>
    </xdr:from>
    <xdr:to>
      <xdr:col>81</xdr:col>
      <xdr:colOff>101600</xdr:colOff>
      <xdr:row>55</xdr:row>
      <xdr:rowOff>161925</xdr:rowOff>
    </xdr:to>
    <xdr:sp macro="" textlink="">
      <xdr:nvSpPr>
        <xdr:cNvPr id="573" name="フローチャート: 判断 572">
          <a:extLst>
            <a:ext uri="{FF2B5EF4-FFF2-40B4-BE49-F238E27FC236}">
              <a16:creationId xmlns:a16="http://schemas.microsoft.com/office/drawing/2014/main" id="{00000000-0008-0000-0700-00003D020000}"/>
            </a:ext>
          </a:extLst>
        </xdr:cNvPr>
        <xdr:cNvSpPr/>
      </xdr:nvSpPr>
      <xdr:spPr>
        <a:xfrm>
          <a:off x="15430500" y="949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54</xdr:row>
      <xdr:rowOff>7002</xdr:rowOff>
    </xdr:from>
    <xdr:ext cx="599010"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5181795" y="9265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43642</xdr:rowOff>
    </xdr:from>
    <xdr:to>
      <xdr:col>76</xdr:col>
      <xdr:colOff>114300</xdr:colOff>
      <xdr:row>57</xdr:row>
      <xdr:rowOff>53422</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3703300" y="9816292"/>
          <a:ext cx="889000" cy="9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72532</xdr:rowOff>
    </xdr:from>
    <xdr:to>
      <xdr:col>76</xdr:col>
      <xdr:colOff>165100</xdr:colOff>
      <xdr:row>56</xdr:row>
      <xdr:rowOff>2682</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4541500" y="9502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54</xdr:row>
      <xdr:rowOff>19209</xdr:rowOff>
    </xdr:from>
    <xdr:ext cx="599010"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4292795" y="9277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53</xdr:row>
      <xdr:rowOff>103705</xdr:rowOff>
    </xdr:from>
    <xdr:to>
      <xdr:col>71</xdr:col>
      <xdr:colOff>177800</xdr:colOff>
      <xdr:row>57</xdr:row>
      <xdr:rowOff>53422</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2814300" y="9190555"/>
          <a:ext cx="889000" cy="63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117301</xdr:rowOff>
    </xdr:from>
    <xdr:to>
      <xdr:col>72</xdr:col>
      <xdr:colOff>38100</xdr:colOff>
      <xdr:row>56</xdr:row>
      <xdr:rowOff>47451</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3652500" y="954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54</xdr:row>
      <xdr:rowOff>63978</xdr:rowOff>
    </xdr:from>
    <xdr:ext cx="599010"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3403795" y="9322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140458</xdr:rowOff>
    </xdr:from>
    <xdr:to>
      <xdr:col>67</xdr:col>
      <xdr:colOff>101600</xdr:colOff>
      <xdr:row>56</xdr:row>
      <xdr:rowOff>70608</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2763500" y="957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61735</xdr:rowOff>
    </xdr:from>
    <xdr:ext cx="59901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2514795" y="9662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88484</xdr:rowOff>
    </xdr:from>
    <xdr:to>
      <xdr:col>85</xdr:col>
      <xdr:colOff>177800</xdr:colOff>
      <xdr:row>57</xdr:row>
      <xdr:rowOff>18634</xdr:rowOff>
    </xdr:to>
    <xdr:sp macro="" textlink="">
      <xdr:nvSpPr>
        <xdr:cNvPr id="588" name="楕円 587">
          <a:extLst>
            <a:ext uri="{FF2B5EF4-FFF2-40B4-BE49-F238E27FC236}">
              <a16:creationId xmlns:a16="http://schemas.microsoft.com/office/drawing/2014/main" id="{00000000-0008-0000-0700-00004C020000}"/>
            </a:ext>
          </a:extLst>
        </xdr:cNvPr>
        <xdr:cNvSpPr/>
      </xdr:nvSpPr>
      <xdr:spPr>
        <a:xfrm>
          <a:off x="16268700" y="9689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3411</xdr:rowOff>
    </xdr:from>
    <xdr:ext cx="534377" cy="259045"/>
    <xdr:sp macro="" textlink="">
      <xdr:nvSpPr>
        <xdr:cNvPr id="589" name="教育費該当値テキスト">
          <a:extLst>
            <a:ext uri="{FF2B5EF4-FFF2-40B4-BE49-F238E27FC236}">
              <a16:creationId xmlns:a16="http://schemas.microsoft.com/office/drawing/2014/main" id="{00000000-0008-0000-0700-00004D020000}"/>
            </a:ext>
          </a:extLst>
        </xdr:cNvPr>
        <xdr:cNvSpPr txBox="1"/>
      </xdr:nvSpPr>
      <xdr:spPr>
        <a:xfrm>
          <a:off x="16370300" y="9604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143554</xdr:rowOff>
    </xdr:from>
    <xdr:to>
      <xdr:col>81</xdr:col>
      <xdr:colOff>101600</xdr:colOff>
      <xdr:row>57</xdr:row>
      <xdr:rowOff>73704</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5430500" y="9744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64831</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214111" y="9837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164292</xdr:rowOff>
    </xdr:from>
    <xdr:to>
      <xdr:col>76</xdr:col>
      <xdr:colOff>165100</xdr:colOff>
      <xdr:row>57</xdr:row>
      <xdr:rowOff>94442</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4541500" y="9765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85569</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325111" y="9858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2622</xdr:rowOff>
    </xdr:from>
    <xdr:to>
      <xdr:col>72</xdr:col>
      <xdr:colOff>38100</xdr:colOff>
      <xdr:row>57</xdr:row>
      <xdr:rowOff>104222</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3652500" y="977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95349</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436111" y="9867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53</xdr:row>
      <xdr:rowOff>52905</xdr:rowOff>
    </xdr:from>
    <xdr:to>
      <xdr:col>67</xdr:col>
      <xdr:colOff>101600</xdr:colOff>
      <xdr:row>53</xdr:row>
      <xdr:rowOff>154505</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2763500" y="9139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51</xdr:row>
      <xdr:rowOff>171032</xdr:rowOff>
    </xdr:from>
    <xdr:ext cx="59901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514795" y="89149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a:extLst>
            <a:ext uri="{FF2B5EF4-FFF2-40B4-BE49-F238E27FC236}">
              <a16:creationId xmlns:a16="http://schemas.microsoft.com/office/drawing/2014/main" id="{00000000-0008-0000-0700-00005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a:extLst>
            <a:ext uri="{FF2B5EF4-FFF2-40B4-BE49-F238E27FC236}">
              <a16:creationId xmlns:a16="http://schemas.microsoft.com/office/drawing/2014/main" id="{00000000-0008-0000-0700-00005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a:extLst>
            <a:ext uri="{FF2B5EF4-FFF2-40B4-BE49-F238E27FC236}">
              <a16:creationId xmlns:a16="http://schemas.microsoft.com/office/drawing/2014/main" id="{00000000-0008-0000-0700-00005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08" name="直線コネクタ 607">
          <a:extLst>
            <a:ext uri="{FF2B5EF4-FFF2-40B4-BE49-F238E27FC236}">
              <a16:creationId xmlns:a16="http://schemas.microsoft.com/office/drawing/2014/main" id="{00000000-0008-0000-0700-000060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災害復旧費グラフ枠">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49175</xdr:rowOff>
    </xdr:from>
    <xdr:to>
      <xdr:col>85</xdr:col>
      <xdr:colOff>126364</xdr:colOff>
      <xdr:row>79</xdr:row>
      <xdr:rowOff>98879</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flipV="1">
          <a:off x="16317595" y="12222125"/>
          <a:ext cx="1269" cy="1421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24" name="災害復旧費最小値テキスト">
          <a:extLst>
            <a:ext uri="{FF2B5EF4-FFF2-40B4-BE49-F238E27FC236}">
              <a16:creationId xmlns:a16="http://schemas.microsoft.com/office/drawing/2014/main" id="{00000000-0008-0000-0700-000070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167302</xdr:rowOff>
    </xdr:from>
    <xdr:ext cx="599010" cy="259045"/>
    <xdr:sp macro="" textlink="">
      <xdr:nvSpPr>
        <xdr:cNvPr id="626" name="災害復旧費最大値テキスト">
          <a:extLst>
            <a:ext uri="{FF2B5EF4-FFF2-40B4-BE49-F238E27FC236}">
              <a16:creationId xmlns:a16="http://schemas.microsoft.com/office/drawing/2014/main" id="{00000000-0008-0000-0700-000072020000}"/>
            </a:ext>
          </a:extLst>
        </xdr:cNvPr>
        <xdr:cNvSpPr txBox="1"/>
      </xdr:nvSpPr>
      <xdr:spPr>
        <a:xfrm>
          <a:off x="16370300" y="11997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130,566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49175</xdr:rowOff>
    </xdr:from>
    <xdr:to>
      <xdr:col>86</xdr:col>
      <xdr:colOff>25400</xdr:colOff>
      <xdr:row>71</xdr:row>
      <xdr:rowOff>49175</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6230600" y="12222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41348</xdr:rowOff>
    </xdr:from>
    <xdr:to>
      <xdr:col>85</xdr:col>
      <xdr:colOff>127000</xdr:colOff>
      <xdr:row>77</xdr:row>
      <xdr:rowOff>111452</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5481300" y="13242998"/>
          <a:ext cx="838200" cy="70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64878</xdr:rowOff>
    </xdr:from>
    <xdr:ext cx="534377" cy="259045"/>
    <xdr:sp macro="" textlink="">
      <xdr:nvSpPr>
        <xdr:cNvPr id="629" name="災害復旧費平均値テキスト">
          <a:extLst>
            <a:ext uri="{FF2B5EF4-FFF2-40B4-BE49-F238E27FC236}">
              <a16:creationId xmlns:a16="http://schemas.microsoft.com/office/drawing/2014/main" id="{00000000-0008-0000-0700-000075020000}"/>
            </a:ext>
          </a:extLst>
        </xdr:cNvPr>
        <xdr:cNvSpPr txBox="1"/>
      </xdr:nvSpPr>
      <xdr:spPr>
        <a:xfrm>
          <a:off x="16370300" y="13437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86451</xdr:rowOff>
    </xdr:from>
    <xdr:to>
      <xdr:col>85</xdr:col>
      <xdr:colOff>177800</xdr:colOff>
      <xdr:row>79</xdr:row>
      <xdr:rowOff>16601</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6268700" y="13459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32672</xdr:rowOff>
    </xdr:from>
    <xdr:to>
      <xdr:col>81</xdr:col>
      <xdr:colOff>50800</xdr:colOff>
      <xdr:row>77</xdr:row>
      <xdr:rowOff>41348</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4592300" y="12891422"/>
          <a:ext cx="889000" cy="351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42059</xdr:rowOff>
    </xdr:from>
    <xdr:to>
      <xdr:col>81</xdr:col>
      <xdr:colOff>101600</xdr:colOff>
      <xdr:row>78</xdr:row>
      <xdr:rowOff>143659</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5430500" y="13415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134786</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5214111" y="13507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72</xdr:row>
      <xdr:rowOff>132472</xdr:rowOff>
    </xdr:from>
    <xdr:to>
      <xdr:col>76</xdr:col>
      <xdr:colOff>114300</xdr:colOff>
      <xdr:row>75</xdr:row>
      <xdr:rowOff>32672</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3703300" y="12476872"/>
          <a:ext cx="889000" cy="414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60368</xdr:rowOff>
    </xdr:from>
    <xdr:to>
      <xdr:col>76</xdr:col>
      <xdr:colOff>165100</xdr:colOff>
      <xdr:row>78</xdr:row>
      <xdr:rowOff>161968</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4541500" y="13433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153095</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4325111" y="13526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72</xdr:row>
      <xdr:rowOff>132472</xdr:rowOff>
    </xdr:from>
    <xdr:to>
      <xdr:col>71</xdr:col>
      <xdr:colOff>177800</xdr:colOff>
      <xdr:row>73</xdr:row>
      <xdr:rowOff>13306</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2814300" y="12476872"/>
          <a:ext cx="889000" cy="52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70993</xdr:rowOff>
    </xdr:from>
    <xdr:to>
      <xdr:col>72</xdr:col>
      <xdr:colOff>38100</xdr:colOff>
      <xdr:row>79</xdr:row>
      <xdr:rowOff>1143</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652500" y="13444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163720</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436111" y="13536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19199</xdr:rowOff>
    </xdr:from>
    <xdr:to>
      <xdr:col>67</xdr:col>
      <xdr:colOff>101600</xdr:colOff>
      <xdr:row>78</xdr:row>
      <xdr:rowOff>120799</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2763500" y="13392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111926</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2547111" y="13485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60652</xdr:rowOff>
    </xdr:from>
    <xdr:to>
      <xdr:col>85</xdr:col>
      <xdr:colOff>177800</xdr:colOff>
      <xdr:row>77</xdr:row>
      <xdr:rowOff>162252</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6268700" y="13262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83529</xdr:rowOff>
    </xdr:from>
    <xdr:ext cx="534377" cy="259045"/>
    <xdr:sp macro="" textlink="">
      <xdr:nvSpPr>
        <xdr:cNvPr id="648" name="災害復旧費該当値テキスト">
          <a:extLst>
            <a:ext uri="{FF2B5EF4-FFF2-40B4-BE49-F238E27FC236}">
              <a16:creationId xmlns:a16="http://schemas.microsoft.com/office/drawing/2014/main" id="{00000000-0008-0000-0700-000088020000}"/>
            </a:ext>
          </a:extLst>
        </xdr:cNvPr>
        <xdr:cNvSpPr txBox="1"/>
      </xdr:nvSpPr>
      <xdr:spPr>
        <a:xfrm>
          <a:off x="16370300" y="13113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161998</xdr:rowOff>
    </xdr:from>
    <xdr:to>
      <xdr:col>81</xdr:col>
      <xdr:colOff>101600</xdr:colOff>
      <xdr:row>77</xdr:row>
      <xdr:rowOff>92148</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5430500" y="13192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108675</xdr:rowOff>
    </xdr:from>
    <xdr:ext cx="534377"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14111" y="12967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153322</xdr:rowOff>
    </xdr:from>
    <xdr:to>
      <xdr:col>76</xdr:col>
      <xdr:colOff>165100</xdr:colOff>
      <xdr:row>75</xdr:row>
      <xdr:rowOff>83472</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4541500" y="1284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99999</xdr:rowOff>
    </xdr:from>
    <xdr:ext cx="534377"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325111" y="12615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72</xdr:row>
      <xdr:rowOff>81672</xdr:rowOff>
    </xdr:from>
    <xdr:to>
      <xdr:col>72</xdr:col>
      <xdr:colOff>38100</xdr:colOff>
      <xdr:row>73</xdr:row>
      <xdr:rowOff>11822</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3652500" y="1242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71</xdr:row>
      <xdr:rowOff>28349</xdr:rowOff>
    </xdr:from>
    <xdr:ext cx="59901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403795" y="122012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72</xdr:row>
      <xdr:rowOff>133956</xdr:rowOff>
    </xdr:from>
    <xdr:to>
      <xdr:col>67</xdr:col>
      <xdr:colOff>101600</xdr:colOff>
      <xdr:row>73</xdr:row>
      <xdr:rowOff>64106</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2763500" y="12478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71</xdr:row>
      <xdr:rowOff>80633</xdr:rowOff>
    </xdr:from>
    <xdr:ext cx="59901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14795" y="12253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9" name="公債費グラフ枠">
          <a:extLst>
            <a:ext uri="{FF2B5EF4-FFF2-40B4-BE49-F238E27FC236}">
              <a16:creationId xmlns:a16="http://schemas.microsoft.com/office/drawing/2014/main" id="{00000000-0008-0000-0700-0000A7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93</xdr:row>
      <xdr:rowOff>127130</xdr:rowOff>
    </xdr:from>
    <xdr:to>
      <xdr:col>85</xdr:col>
      <xdr:colOff>126364</xdr:colOff>
      <xdr:row>99</xdr:row>
      <xdr:rowOff>43893</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flipV="1">
          <a:off x="16317595" y="16071980"/>
          <a:ext cx="1269" cy="9454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47720</xdr:rowOff>
    </xdr:from>
    <xdr:ext cx="378565" cy="259045"/>
    <xdr:sp macro="" textlink="">
      <xdr:nvSpPr>
        <xdr:cNvPr id="681" name="公債費最小値テキスト">
          <a:extLst>
            <a:ext uri="{FF2B5EF4-FFF2-40B4-BE49-F238E27FC236}">
              <a16:creationId xmlns:a16="http://schemas.microsoft.com/office/drawing/2014/main" id="{00000000-0008-0000-0700-0000A9020000}"/>
            </a:ext>
          </a:extLst>
        </xdr:cNvPr>
        <xdr:cNvSpPr txBox="1"/>
      </xdr:nvSpPr>
      <xdr:spPr>
        <a:xfrm>
          <a:off x="16370300" y="170212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43893</xdr:rowOff>
    </xdr:from>
    <xdr:to>
      <xdr:col>86</xdr:col>
      <xdr:colOff>25400</xdr:colOff>
      <xdr:row>99</xdr:row>
      <xdr:rowOff>43893</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6230600" y="17017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92</xdr:row>
      <xdr:rowOff>73807</xdr:rowOff>
    </xdr:from>
    <xdr:ext cx="599010" cy="259045"/>
    <xdr:sp macro="" textlink="">
      <xdr:nvSpPr>
        <xdr:cNvPr id="683" name="公債費最大値テキスト">
          <a:extLst>
            <a:ext uri="{FF2B5EF4-FFF2-40B4-BE49-F238E27FC236}">
              <a16:creationId xmlns:a16="http://schemas.microsoft.com/office/drawing/2014/main" id="{00000000-0008-0000-0700-0000AB020000}"/>
            </a:ext>
          </a:extLst>
        </xdr:cNvPr>
        <xdr:cNvSpPr txBox="1"/>
      </xdr:nvSpPr>
      <xdr:spPr>
        <a:xfrm>
          <a:off x="16370300" y="15847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248,299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93</xdr:row>
      <xdr:rowOff>127130</xdr:rowOff>
    </xdr:from>
    <xdr:to>
      <xdr:col>86</xdr:col>
      <xdr:colOff>25400</xdr:colOff>
      <xdr:row>93</xdr:row>
      <xdr:rowOff>127130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6230600" y="16071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91</xdr:row>
      <xdr:rowOff>88627</xdr:rowOff>
    </xdr:from>
    <xdr:to>
      <xdr:col>85</xdr:col>
      <xdr:colOff>127000</xdr:colOff>
      <xdr:row>93</xdr:row>
      <xdr:rowOff>127130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5481300" y="15690577"/>
          <a:ext cx="838200" cy="381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4793</xdr:rowOff>
    </xdr:from>
    <xdr:ext cx="599010" cy="259045"/>
    <xdr:sp macro="" textlink="">
      <xdr:nvSpPr>
        <xdr:cNvPr id="686" name="公債費平均値テキスト">
          <a:extLst>
            <a:ext uri="{FF2B5EF4-FFF2-40B4-BE49-F238E27FC236}">
              <a16:creationId xmlns:a16="http://schemas.microsoft.com/office/drawing/2014/main" id="{00000000-0008-0000-0700-0000AE020000}"/>
            </a:ext>
          </a:extLst>
        </xdr:cNvPr>
        <xdr:cNvSpPr txBox="1"/>
      </xdr:nvSpPr>
      <xdr:spPr>
        <a:xfrm>
          <a:off x="16370300" y="164639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26366</xdr:rowOff>
    </xdr:from>
    <xdr:to>
      <xdr:col>85</xdr:col>
      <xdr:colOff>177800</xdr:colOff>
      <xdr:row>96</xdr:row>
      <xdr:rowOff>127966</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6268700" y="1648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91</xdr:row>
      <xdr:rowOff>88627</xdr:rowOff>
    </xdr:from>
    <xdr:to>
      <xdr:col>81</xdr:col>
      <xdr:colOff>50800</xdr:colOff>
      <xdr:row>91</xdr:row>
      <xdr:rowOff>123379</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4592300" y="15690577"/>
          <a:ext cx="889000" cy="34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39354</xdr:rowOff>
    </xdr:from>
    <xdr:to>
      <xdr:col>81</xdr:col>
      <xdr:colOff>101600</xdr:colOff>
      <xdr:row>96</xdr:row>
      <xdr:rowOff>140954</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5430500" y="1649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132081</xdr:rowOff>
    </xdr:from>
    <xdr:ext cx="599010"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5181795" y="16591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91</xdr:row>
      <xdr:rowOff>123379</xdr:rowOff>
    </xdr:from>
    <xdr:to>
      <xdr:col>76</xdr:col>
      <xdr:colOff>114300</xdr:colOff>
      <xdr:row>92</xdr:row>
      <xdr:rowOff>89649</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3703300" y="15725329"/>
          <a:ext cx="889000" cy="137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12436</xdr:rowOff>
    </xdr:from>
    <xdr:to>
      <xdr:col>76</xdr:col>
      <xdr:colOff>165100</xdr:colOff>
      <xdr:row>96</xdr:row>
      <xdr:rowOff>114036</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4541500" y="1647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105163</xdr:rowOff>
    </xdr:from>
    <xdr:ext cx="59901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4292795" y="16564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92</xdr:row>
      <xdr:rowOff>89649</xdr:rowOff>
    </xdr:from>
    <xdr:to>
      <xdr:col>71</xdr:col>
      <xdr:colOff>177800</xdr:colOff>
      <xdr:row>94</xdr:row>
      <xdr:rowOff>31119</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2814300" y="15863049"/>
          <a:ext cx="889000" cy="284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54682</xdr:rowOff>
    </xdr:from>
    <xdr:to>
      <xdr:col>72</xdr:col>
      <xdr:colOff>38100</xdr:colOff>
      <xdr:row>96</xdr:row>
      <xdr:rowOff>156282</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3652500" y="16513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147409</xdr:rowOff>
    </xdr:from>
    <xdr:ext cx="59901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3403795" y="16606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84472</xdr:rowOff>
    </xdr:from>
    <xdr:to>
      <xdr:col>67</xdr:col>
      <xdr:colOff>101600</xdr:colOff>
      <xdr:row>97</xdr:row>
      <xdr:rowOff>14622</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2763500" y="1654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5749</xdr:rowOff>
    </xdr:from>
    <xdr:ext cx="59901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2514795" y="16636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76330</xdr:rowOff>
    </xdr:from>
    <xdr:to>
      <xdr:col>85</xdr:col>
      <xdr:colOff>177800</xdr:colOff>
      <xdr:row>94</xdr:row>
      <xdr:rowOff>6480</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6268700" y="1602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29357</xdr:rowOff>
    </xdr:from>
    <xdr:ext cx="599010" cy="259045"/>
    <xdr:sp macro="" textlink="">
      <xdr:nvSpPr>
        <xdr:cNvPr id="705" name="公債費該当値テキスト">
          <a:extLst>
            <a:ext uri="{FF2B5EF4-FFF2-40B4-BE49-F238E27FC236}">
              <a16:creationId xmlns:a16="http://schemas.microsoft.com/office/drawing/2014/main" id="{00000000-0008-0000-0700-0000C1020000}"/>
            </a:ext>
          </a:extLst>
        </xdr:cNvPr>
        <xdr:cNvSpPr txBox="1"/>
      </xdr:nvSpPr>
      <xdr:spPr>
        <a:xfrm>
          <a:off x="16370300" y="15974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91</xdr:row>
      <xdr:rowOff>37827</xdr:rowOff>
    </xdr:from>
    <xdr:to>
      <xdr:col>81</xdr:col>
      <xdr:colOff>101600</xdr:colOff>
      <xdr:row>91</xdr:row>
      <xdr:rowOff>139427</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5430500" y="15639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89</xdr:row>
      <xdr:rowOff>155954</xdr:rowOff>
    </xdr:from>
    <xdr:ext cx="59901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181795" y="15415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91</xdr:row>
      <xdr:rowOff>72579</xdr:rowOff>
    </xdr:from>
    <xdr:to>
      <xdr:col>76</xdr:col>
      <xdr:colOff>165100</xdr:colOff>
      <xdr:row>92</xdr:row>
      <xdr:rowOff>2729</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4541500" y="15674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90</xdr:row>
      <xdr:rowOff>19256</xdr:rowOff>
    </xdr:from>
    <xdr:ext cx="59901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4292795" y="154497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92</xdr:row>
      <xdr:rowOff>38849</xdr:rowOff>
    </xdr:from>
    <xdr:to>
      <xdr:col>72</xdr:col>
      <xdr:colOff>38100</xdr:colOff>
      <xdr:row>92</xdr:row>
      <xdr:rowOff>140449</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3652500" y="15812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90</xdr:row>
      <xdr:rowOff>156976</xdr:rowOff>
    </xdr:from>
    <xdr:ext cx="59901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3403795" y="155874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151769</xdr:rowOff>
    </xdr:from>
    <xdr:to>
      <xdr:col>67</xdr:col>
      <xdr:colOff>101600</xdr:colOff>
      <xdr:row>94</xdr:row>
      <xdr:rowOff>81919</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2763500" y="16096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92</xdr:row>
      <xdr:rowOff>98446</xdr:rowOff>
    </xdr:from>
    <xdr:ext cx="59901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2514795" y="15871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3" name="直線コネクタ 722">
          <a:extLst>
            <a:ext uri="{FF2B5EF4-FFF2-40B4-BE49-F238E27FC236}">
              <a16:creationId xmlns:a16="http://schemas.microsoft.com/office/drawing/2014/main" id="{00000000-0008-0000-0700-0000D3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諸支出金グラフ枠">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142803</xdr:rowOff>
    </xdr:from>
    <xdr:to>
      <xdr:col>116</xdr:col>
      <xdr:colOff>62864</xdr:colOff>
      <xdr:row>39</xdr:row>
      <xdr:rowOff>98878</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flipV="1">
          <a:off x="22159595" y="5286303"/>
          <a:ext cx="1269" cy="1499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119215</xdr:rowOff>
    </xdr:from>
    <xdr:ext cx="249299" cy="259045"/>
    <xdr:sp macro="" textlink="">
      <xdr:nvSpPr>
        <xdr:cNvPr id="740" name="諸支出金最小値テキスト">
          <a:extLst>
            <a:ext uri="{FF2B5EF4-FFF2-40B4-BE49-F238E27FC236}">
              <a16:creationId xmlns:a16="http://schemas.microsoft.com/office/drawing/2014/main" id="{00000000-0008-0000-0700-0000E4020000}"/>
            </a:ext>
          </a:extLst>
        </xdr:cNvPr>
        <xdr:cNvSpPr txBox="1"/>
      </xdr:nvSpPr>
      <xdr:spPr>
        <a:xfrm>
          <a:off x="22212300" y="6805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89480</xdr:rowOff>
    </xdr:from>
    <xdr:ext cx="469744" cy="259045"/>
    <xdr:sp macro="" textlink="">
      <xdr:nvSpPr>
        <xdr:cNvPr id="742" name="諸支出金最大値テキスト">
          <a:extLst>
            <a:ext uri="{FF2B5EF4-FFF2-40B4-BE49-F238E27FC236}">
              <a16:creationId xmlns:a16="http://schemas.microsoft.com/office/drawing/2014/main" id="{00000000-0008-0000-0700-0000E6020000}"/>
            </a:ext>
          </a:extLst>
        </xdr:cNvPr>
        <xdr:cNvSpPr txBox="1"/>
      </xdr:nvSpPr>
      <xdr:spPr>
        <a:xfrm>
          <a:off x="22212300" y="5061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9,181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142803</xdr:rowOff>
    </xdr:from>
    <xdr:to>
      <xdr:col>116</xdr:col>
      <xdr:colOff>152400</xdr:colOff>
      <xdr:row>30</xdr:row>
      <xdr:rowOff>142803</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5286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36665</xdr:rowOff>
    </xdr:from>
    <xdr:ext cx="378565" cy="259045"/>
    <xdr:sp macro="" textlink="">
      <xdr:nvSpPr>
        <xdr:cNvPr id="745" name="諸支出金平均値テキスト">
          <a:extLst>
            <a:ext uri="{FF2B5EF4-FFF2-40B4-BE49-F238E27FC236}">
              <a16:creationId xmlns:a16="http://schemas.microsoft.com/office/drawing/2014/main" id="{00000000-0008-0000-0700-0000E9020000}"/>
            </a:ext>
          </a:extLst>
        </xdr:cNvPr>
        <xdr:cNvSpPr txBox="1"/>
      </xdr:nvSpPr>
      <xdr:spPr>
        <a:xfrm>
          <a:off x="22212300" y="6551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13788</xdr:rowOff>
    </xdr:from>
    <xdr:to>
      <xdr:col>116</xdr:col>
      <xdr:colOff>114300</xdr:colOff>
      <xdr:row>39</xdr:row>
      <xdr:rowOff>115388</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2110700" y="6700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157807</xdr:rowOff>
    </xdr:from>
    <xdr:to>
      <xdr:col>112</xdr:col>
      <xdr:colOff>38100</xdr:colOff>
      <xdr:row>39</xdr:row>
      <xdr:rowOff>87957</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1272500" y="6672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104484</xdr:rowOff>
    </xdr:from>
    <xdr:ext cx="378565"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34017" y="64481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98371</xdr:rowOff>
    </xdr:from>
    <xdr:to>
      <xdr:col>107</xdr:col>
      <xdr:colOff>101600</xdr:colOff>
      <xdr:row>39</xdr:row>
      <xdr:rowOff>28521</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0383500" y="6613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45048</xdr:rowOff>
    </xdr:from>
    <xdr:ext cx="378565"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0245017" y="63886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21299</xdr:rowOff>
    </xdr:from>
    <xdr:to>
      <xdr:col>102</xdr:col>
      <xdr:colOff>165100</xdr:colOff>
      <xdr:row>39</xdr:row>
      <xdr:rowOff>122899</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9494500" y="6707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139426</xdr:rowOff>
    </xdr:from>
    <xdr:ext cx="378565"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9356017" y="64830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159113</xdr:rowOff>
    </xdr:from>
    <xdr:to>
      <xdr:col>98</xdr:col>
      <xdr:colOff>38100</xdr:colOff>
      <xdr:row>39</xdr:row>
      <xdr:rowOff>89263</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8605500" y="6674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105790</xdr:rowOff>
    </xdr:from>
    <xdr:ext cx="378565"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8467017" y="64494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163665</xdr:rowOff>
    </xdr:from>
    <xdr:ext cx="249299" cy="259045"/>
    <xdr:sp macro="" textlink="">
      <xdr:nvSpPr>
        <xdr:cNvPr id="764" name="諸支出金該当値テキスト">
          <a:extLst>
            <a:ext uri="{FF2B5EF4-FFF2-40B4-BE49-F238E27FC236}">
              <a16:creationId xmlns:a16="http://schemas.microsoft.com/office/drawing/2014/main" id="{00000000-0008-0000-0700-0000FC020000}"/>
            </a:ext>
          </a:extLst>
        </xdr:cNvPr>
        <xdr:cNvSpPr txBox="1"/>
      </xdr:nvSpPr>
      <xdr:spPr>
        <a:xfrm>
          <a:off x="22212300" y="6678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前年度繰上充用金グラフ枠">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9" name="前年度繰上充用金最小値テキスト">
          <a:extLst>
            <a:ext uri="{FF2B5EF4-FFF2-40B4-BE49-F238E27FC236}">
              <a16:creationId xmlns:a16="http://schemas.microsoft.com/office/drawing/2014/main" id="{00000000-0008-0000-0700-000015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1" name="前年度繰上充用金最大値テキスト">
          <a:extLst>
            <a:ext uri="{FF2B5EF4-FFF2-40B4-BE49-F238E27FC236}">
              <a16:creationId xmlns:a16="http://schemas.microsoft.com/office/drawing/2014/main" id="{00000000-0008-0000-0700-000017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4" name="前年度繰上充用金平均値テキスト">
          <a:extLst>
            <a:ext uri="{FF2B5EF4-FFF2-40B4-BE49-F238E27FC236}">
              <a16:creationId xmlns:a16="http://schemas.microsoft.com/office/drawing/2014/main" id="{00000000-0008-0000-0700-00001A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3" name="前年度繰上充用金該当値テキスト">
          <a:extLst>
            <a:ext uri="{FF2B5EF4-FFF2-40B4-BE49-F238E27FC236}">
              <a16:creationId xmlns:a16="http://schemas.microsoft.com/office/drawing/2014/main" id="{00000000-0008-0000-0700-00002D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の目的別の住民一人当たりのコストは、衛生費が増加している。公営企業移行に伴う簡易水道事業会計への貸付金、補助金の増加によるもので、前年度と比較すると住民一人当たりのコストが１６，７９５円増加している。</a:t>
          </a:r>
        </a:p>
        <a:p>
          <a:r>
            <a:rPr kumimoji="1" lang="ja-JP" altLang="en-US" sz="1300">
              <a:latin typeface="ＭＳ Ｐゴシック" panose="020B0600070205080204" pitchFamily="50" charset="-128"/>
              <a:ea typeface="ＭＳ Ｐゴシック" panose="020B0600070205080204" pitchFamily="50" charset="-128"/>
            </a:rPr>
            <a:t>　土木費は、全国平均、県平均を上回っている。災害復興に係る大型事業が完了したことから年々減少していたが、前年度と比較すると橋梁補修事業の増加により住民一人当たりのコストが６，７１１円増加している。</a:t>
          </a:r>
        </a:p>
        <a:p>
          <a:r>
            <a:rPr kumimoji="1" lang="ja-JP" altLang="en-US" sz="1300">
              <a:latin typeface="ＭＳ Ｐゴシック" panose="020B0600070205080204" pitchFamily="50" charset="-128"/>
              <a:ea typeface="ＭＳ Ｐゴシック" panose="020B0600070205080204" pitchFamily="50" charset="-128"/>
            </a:rPr>
            <a:t>　災害復旧費は、一人当たりのコストが全国平均、県平均、類似団体平均を大きく上回ったが、令和元年度からの推移を見ると、熊本地震関連の災害復旧事業はピークは越えたものと思われる。</a:t>
          </a:r>
        </a:p>
        <a:p>
          <a:r>
            <a:rPr kumimoji="1" lang="ja-JP" altLang="en-US" sz="1300">
              <a:latin typeface="ＭＳ Ｐゴシック" panose="020B0600070205080204" pitchFamily="50" charset="-128"/>
              <a:ea typeface="ＭＳ Ｐゴシック" panose="020B0600070205080204" pitchFamily="50" charset="-128"/>
            </a:rPr>
            <a:t>  公債費は、南阿蘇鉄道災害復旧事業に係る県貸付金の返済が完了したことから、前年度と比較すると１００，１０６円低くなったが、立野駅周辺整備事業やあそ望の郷機能拡張事業などの地方債償還が増加したことから類似団体の中で最も高い状況である。今後は、行財政改革に伴う大型事業の縮減及び普通建設事業については事業の重要性、緊急性、費用対効果を勘案しながら事業費の抑制を図り公債費の圧縮に取り組む方針としてい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熊本県南阿蘇村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有利な地方債などの活用により取り崩しを回避している。実質収支額は、平成２８年の熊本地震以降、高い水準で推移していたが、復旧復興事業が減少してきたことから熊本地震前の状況に戻っている。実質単年度収支は、財政調整基金の取崩しの減少や積立金の増加から実質単年度収支は、</a:t>
          </a:r>
          <a:r>
            <a:rPr kumimoji="1" lang="en-US" altLang="ja-JP" sz="1400">
              <a:latin typeface="ＭＳ ゴシック" pitchFamily="49" charset="-128"/>
              <a:ea typeface="ＭＳ ゴシック" pitchFamily="49" charset="-128"/>
            </a:rPr>
            <a:t>R5</a:t>
          </a:r>
          <a:r>
            <a:rPr kumimoji="1" lang="ja-JP" altLang="en-US" sz="1400">
              <a:latin typeface="ＭＳ ゴシック" pitchFamily="49" charset="-128"/>
              <a:ea typeface="ＭＳ ゴシック" pitchFamily="49" charset="-128"/>
            </a:rPr>
            <a:t>より増加している。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熊本県南阿蘇村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令和６年度はすべての会計において黒字決算になったが、簡易水道事業会計・下水道事業会計（農業集落排水事業・生活排水処理事業）については一般会計からの繰入金に依存している傾向にある。令和６年度は公営企業会計への移行に伴い特に繰入額が大きくなっていることから、独立採算の原則に立ち返り、使用料の見直しも含めたところでの経営の健全化を図る必要がある。国民健康保険特別会計においては、一般会計からの繰入金抑制のため、検診率向上対策や医療費抑制のための健康づくり対策に取り組んで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0" zoomScaleNormal="80"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12067232</v>
      </c>
      <c r="BO4" s="449"/>
      <c r="BP4" s="449"/>
      <c r="BQ4" s="449"/>
      <c r="BR4" s="449"/>
      <c r="BS4" s="449"/>
      <c r="BT4" s="449"/>
      <c r="BU4" s="450"/>
      <c r="BV4" s="448">
        <v>13277580</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9.8000000000000007</v>
      </c>
      <c r="CU4" s="589"/>
      <c r="CV4" s="589"/>
      <c r="CW4" s="589"/>
      <c r="CX4" s="589"/>
      <c r="CY4" s="589"/>
      <c r="CZ4" s="589"/>
      <c r="DA4" s="590"/>
      <c r="DB4" s="588">
        <v>8.6</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11414263</v>
      </c>
      <c r="BO5" s="420"/>
      <c r="BP5" s="420"/>
      <c r="BQ5" s="420"/>
      <c r="BR5" s="420"/>
      <c r="BS5" s="420"/>
      <c r="BT5" s="420"/>
      <c r="BU5" s="421"/>
      <c r="BV5" s="419">
        <v>12665248</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95.9</v>
      </c>
      <c r="CU5" s="417"/>
      <c r="CV5" s="417"/>
      <c r="CW5" s="417"/>
      <c r="CX5" s="417"/>
      <c r="CY5" s="417"/>
      <c r="CZ5" s="417"/>
      <c r="DA5" s="418"/>
      <c r="DB5" s="416">
        <v>95.4</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652969</v>
      </c>
      <c r="BO6" s="420"/>
      <c r="BP6" s="420"/>
      <c r="BQ6" s="420"/>
      <c r="BR6" s="420"/>
      <c r="BS6" s="420"/>
      <c r="BT6" s="420"/>
      <c r="BU6" s="421"/>
      <c r="BV6" s="419">
        <v>612332</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96.1</v>
      </c>
      <c r="CU6" s="563"/>
      <c r="CV6" s="563"/>
      <c r="CW6" s="563"/>
      <c r="CX6" s="563"/>
      <c r="CY6" s="563"/>
      <c r="CZ6" s="563"/>
      <c r="DA6" s="564"/>
      <c r="DB6" s="562">
        <v>95.9</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19350</v>
      </c>
      <c r="BO7" s="420"/>
      <c r="BP7" s="420"/>
      <c r="BQ7" s="420"/>
      <c r="BR7" s="420"/>
      <c r="BS7" s="420"/>
      <c r="BT7" s="420"/>
      <c r="BU7" s="421"/>
      <c r="BV7" s="419">
        <v>66727</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6481746</v>
      </c>
      <c r="CU7" s="420"/>
      <c r="CV7" s="420"/>
      <c r="CW7" s="420"/>
      <c r="CX7" s="420"/>
      <c r="CY7" s="420"/>
      <c r="CZ7" s="420"/>
      <c r="DA7" s="421"/>
      <c r="DB7" s="419">
        <v>6359824</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633619</v>
      </c>
      <c r="BO8" s="420"/>
      <c r="BP8" s="420"/>
      <c r="BQ8" s="420"/>
      <c r="BR8" s="420"/>
      <c r="BS8" s="420"/>
      <c r="BT8" s="420"/>
      <c r="BU8" s="421"/>
      <c r="BV8" s="419">
        <v>545605</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0.21</v>
      </c>
      <c r="CU8" s="523"/>
      <c r="CV8" s="523"/>
      <c r="CW8" s="523"/>
      <c r="CX8" s="523"/>
      <c r="CY8" s="523"/>
      <c r="CZ8" s="523"/>
      <c r="DA8" s="524"/>
      <c r="DB8" s="522">
        <v>0.21</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9836</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88014</v>
      </c>
      <c r="BO9" s="420"/>
      <c r="BP9" s="420"/>
      <c r="BQ9" s="420"/>
      <c r="BR9" s="420"/>
      <c r="BS9" s="420"/>
      <c r="BT9" s="420"/>
      <c r="BU9" s="421"/>
      <c r="BV9" s="419">
        <v>-297918</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30.3</v>
      </c>
      <c r="CU9" s="417"/>
      <c r="CV9" s="417"/>
      <c r="CW9" s="417"/>
      <c r="CX9" s="417"/>
      <c r="CY9" s="417"/>
      <c r="CZ9" s="417"/>
      <c r="DA9" s="418"/>
      <c r="DB9" s="416">
        <v>30.5</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112</v>
      </c>
      <c r="M10" s="376"/>
      <c r="N10" s="376"/>
      <c r="O10" s="376"/>
      <c r="P10" s="376"/>
      <c r="Q10" s="377"/>
      <c r="R10" s="372">
        <v>11503</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114</v>
      </c>
      <c r="AV10" s="478"/>
      <c r="AW10" s="478"/>
      <c r="AX10" s="478"/>
      <c r="AY10" s="433" t="s">
        <v>115</v>
      </c>
      <c r="AZ10" s="434"/>
      <c r="BA10" s="434"/>
      <c r="BB10" s="434"/>
      <c r="BC10" s="434"/>
      <c r="BD10" s="434"/>
      <c r="BE10" s="434"/>
      <c r="BF10" s="434"/>
      <c r="BG10" s="434"/>
      <c r="BH10" s="434"/>
      <c r="BI10" s="434"/>
      <c r="BJ10" s="434"/>
      <c r="BK10" s="434"/>
      <c r="BL10" s="434"/>
      <c r="BM10" s="435"/>
      <c r="BN10" s="419">
        <v>2399</v>
      </c>
      <c r="BO10" s="420"/>
      <c r="BP10" s="420"/>
      <c r="BQ10" s="420"/>
      <c r="BR10" s="420"/>
      <c r="BS10" s="420"/>
      <c r="BT10" s="420"/>
      <c r="BU10" s="421"/>
      <c r="BV10" s="419">
        <v>2195</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114</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10026</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273000</v>
      </c>
      <c r="BO12" s="420"/>
      <c r="BP12" s="420"/>
      <c r="BQ12" s="420"/>
      <c r="BR12" s="420"/>
      <c r="BS12" s="420"/>
      <c r="BT12" s="420"/>
      <c r="BU12" s="421"/>
      <c r="BV12" s="419">
        <v>422000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9838</v>
      </c>
      <c r="S13" s="507"/>
      <c r="T13" s="507"/>
      <c r="U13" s="507"/>
      <c r="V13" s="508"/>
      <c r="W13" s="509" t="s">
        <v>131</v>
      </c>
      <c r="X13" s="405"/>
      <c r="Y13" s="405"/>
      <c r="Z13" s="405"/>
      <c r="AA13" s="405"/>
      <c r="AB13" s="406"/>
      <c r="AC13" s="372">
        <v>1056</v>
      </c>
      <c r="AD13" s="373"/>
      <c r="AE13" s="373"/>
      <c r="AF13" s="373"/>
      <c r="AG13" s="374"/>
      <c r="AH13" s="372">
        <v>1232</v>
      </c>
      <c r="AI13" s="373"/>
      <c r="AJ13" s="373"/>
      <c r="AK13" s="373"/>
      <c r="AL13" s="432"/>
      <c r="AM13" s="476" t="s">
        <v>132</v>
      </c>
      <c r="AN13" s="376"/>
      <c r="AO13" s="376"/>
      <c r="AP13" s="376"/>
      <c r="AQ13" s="376"/>
      <c r="AR13" s="376"/>
      <c r="AS13" s="376"/>
      <c r="AT13" s="377"/>
      <c r="AU13" s="477" t="s">
        <v>90</v>
      </c>
      <c r="AV13" s="478"/>
      <c r="AW13" s="478"/>
      <c r="AX13" s="478"/>
      <c r="AY13" s="433" t="s">
        <v>133</v>
      </c>
      <c r="AZ13" s="434"/>
      <c r="BA13" s="434"/>
      <c r="BB13" s="434"/>
      <c r="BC13" s="434"/>
      <c r="BD13" s="434"/>
      <c r="BE13" s="434"/>
      <c r="BF13" s="434"/>
      <c r="BG13" s="434"/>
      <c r="BH13" s="434"/>
      <c r="BI13" s="434"/>
      <c r="BJ13" s="434"/>
      <c r="BK13" s="434"/>
      <c r="BL13" s="434"/>
      <c r="BM13" s="435"/>
      <c r="BN13" s="419">
        <v>-182587</v>
      </c>
      <c r="BO13" s="420"/>
      <c r="BP13" s="420"/>
      <c r="BQ13" s="420"/>
      <c r="BR13" s="420"/>
      <c r="BS13" s="420"/>
      <c r="BT13" s="420"/>
      <c r="BU13" s="421"/>
      <c r="BV13" s="419">
        <v>-717723</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14</v>
      </c>
      <c r="CU13" s="417"/>
      <c r="CV13" s="417"/>
      <c r="CW13" s="417"/>
      <c r="CX13" s="417"/>
      <c r="CY13" s="417"/>
      <c r="CZ13" s="417"/>
      <c r="DA13" s="418"/>
      <c r="DB13" s="416">
        <v>12.7</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10115</v>
      </c>
      <c r="S14" s="507"/>
      <c r="T14" s="507"/>
      <c r="U14" s="507"/>
      <c r="V14" s="508"/>
      <c r="W14" s="510"/>
      <c r="X14" s="408"/>
      <c r="Y14" s="408"/>
      <c r="Z14" s="408"/>
      <c r="AA14" s="408"/>
      <c r="AB14" s="409"/>
      <c r="AC14" s="499">
        <v>21.1</v>
      </c>
      <c r="AD14" s="500"/>
      <c r="AE14" s="500"/>
      <c r="AF14" s="500"/>
      <c r="AG14" s="501"/>
      <c r="AH14" s="499">
        <v>22.8</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23.5</v>
      </c>
      <c r="CU14" s="517"/>
      <c r="CV14" s="517"/>
      <c r="CW14" s="517"/>
      <c r="CX14" s="517"/>
      <c r="CY14" s="517"/>
      <c r="CZ14" s="517"/>
      <c r="DA14" s="518"/>
      <c r="DB14" s="516">
        <v>22.3</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9961</v>
      </c>
      <c r="S15" s="507"/>
      <c r="T15" s="507"/>
      <c r="U15" s="507"/>
      <c r="V15" s="508"/>
      <c r="W15" s="509" t="s">
        <v>137</v>
      </c>
      <c r="X15" s="405"/>
      <c r="Y15" s="405"/>
      <c r="Z15" s="405"/>
      <c r="AA15" s="405"/>
      <c r="AB15" s="406"/>
      <c r="AC15" s="372">
        <v>1075</v>
      </c>
      <c r="AD15" s="373"/>
      <c r="AE15" s="373"/>
      <c r="AF15" s="373"/>
      <c r="AG15" s="374"/>
      <c r="AH15" s="372">
        <v>916</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1269829</v>
      </c>
      <c r="BO15" s="449"/>
      <c r="BP15" s="449"/>
      <c r="BQ15" s="449"/>
      <c r="BR15" s="449"/>
      <c r="BS15" s="449"/>
      <c r="BT15" s="449"/>
      <c r="BU15" s="450"/>
      <c r="BV15" s="448">
        <v>1264155</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21.5</v>
      </c>
      <c r="AD16" s="500"/>
      <c r="AE16" s="500"/>
      <c r="AF16" s="500"/>
      <c r="AG16" s="501"/>
      <c r="AH16" s="499">
        <v>17</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6178845</v>
      </c>
      <c r="BO16" s="420"/>
      <c r="BP16" s="420"/>
      <c r="BQ16" s="420"/>
      <c r="BR16" s="420"/>
      <c r="BS16" s="420"/>
      <c r="BT16" s="420"/>
      <c r="BU16" s="421"/>
      <c r="BV16" s="419">
        <v>6023481</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2872</v>
      </c>
      <c r="AD17" s="373"/>
      <c r="AE17" s="373"/>
      <c r="AF17" s="373"/>
      <c r="AG17" s="374"/>
      <c r="AH17" s="372">
        <v>3244</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1577010</v>
      </c>
      <c r="BO17" s="420"/>
      <c r="BP17" s="420"/>
      <c r="BQ17" s="420"/>
      <c r="BR17" s="420"/>
      <c r="BS17" s="420"/>
      <c r="BT17" s="420"/>
      <c r="BU17" s="421"/>
      <c r="BV17" s="419">
        <v>1572308</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147</v>
      </c>
      <c r="C18" s="470"/>
      <c r="D18" s="470"/>
      <c r="E18" s="471"/>
      <c r="F18" s="471"/>
      <c r="G18" s="471"/>
      <c r="H18" s="471"/>
      <c r="I18" s="471"/>
      <c r="J18" s="471"/>
      <c r="K18" s="471"/>
      <c r="L18" s="472">
        <v>137.32</v>
      </c>
      <c r="M18" s="472"/>
      <c r="N18" s="472"/>
      <c r="O18" s="472"/>
      <c r="P18" s="472"/>
      <c r="Q18" s="472"/>
      <c r="R18" s="473"/>
      <c r="S18" s="473"/>
      <c r="T18" s="473"/>
      <c r="U18" s="473"/>
      <c r="V18" s="474"/>
      <c r="W18" s="490"/>
      <c r="X18" s="491"/>
      <c r="Y18" s="491"/>
      <c r="Z18" s="491"/>
      <c r="AA18" s="491"/>
      <c r="AB18" s="515"/>
      <c r="AC18" s="389">
        <v>57.4</v>
      </c>
      <c r="AD18" s="390"/>
      <c r="AE18" s="390"/>
      <c r="AF18" s="390"/>
      <c r="AG18" s="475"/>
      <c r="AH18" s="389">
        <v>60.2</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6287795</v>
      </c>
      <c r="BO18" s="420"/>
      <c r="BP18" s="420"/>
      <c r="BQ18" s="420"/>
      <c r="BR18" s="420"/>
      <c r="BS18" s="420"/>
      <c r="BT18" s="420"/>
      <c r="BU18" s="421"/>
      <c r="BV18" s="419">
        <v>6103814</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149</v>
      </c>
      <c r="C19" s="470"/>
      <c r="D19" s="470"/>
      <c r="E19" s="471"/>
      <c r="F19" s="471"/>
      <c r="G19" s="471"/>
      <c r="H19" s="471"/>
      <c r="I19" s="471"/>
      <c r="J19" s="471"/>
      <c r="K19" s="471"/>
      <c r="L19" s="479">
        <v>72</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8039389</v>
      </c>
      <c r="BO19" s="420"/>
      <c r="BP19" s="420"/>
      <c r="BQ19" s="420"/>
      <c r="BR19" s="420"/>
      <c r="BS19" s="420"/>
      <c r="BT19" s="420"/>
      <c r="BU19" s="421"/>
      <c r="BV19" s="419">
        <v>7991480</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151</v>
      </c>
      <c r="C20" s="470"/>
      <c r="D20" s="470"/>
      <c r="E20" s="471"/>
      <c r="F20" s="471"/>
      <c r="G20" s="471"/>
      <c r="H20" s="471"/>
      <c r="I20" s="471"/>
      <c r="J20" s="471"/>
      <c r="K20" s="471"/>
      <c r="L20" s="479">
        <v>4051</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18627930</v>
      </c>
      <c r="BO22" s="449"/>
      <c r="BP22" s="449"/>
      <c r="BQ22" s="449"/>
      <c r="BR22" s="449"/>
      <c r="BS22" s="449"/>
      <c r="BT22" s="449"/>
      <c r="BU22" s="450"/>
      <c r="BV22" s="448">
        <v>19999434</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12924236</v>
      </c>
      <c r="BO23" s="420"/>
      <c r="BP23" s="420"/>
      <c r="BQ23" s="420"/>
      <c r="BR23" s="420"/>
      <c r="BS23" s="420"/>
      <c r="BT23" s="420"/>
      <c r="BU23" s="421"/>
      <c r="BV23" s="419">
        <v>13853725</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161</v>
      </c>
      <c r="F24" s="376"/>
      <c r="G24" s="376"/>
      <c r="H24" s="376"/>
      <c r="I24" s="376"/>
      <c r="J24" s="376"/>
      <c r="K24" s="377"/>
      <c r="L24" s="372">
        <v>1</v>
      </c>
      <c r="M24" s="373"/>
      <c r="N24" s="373"/>
      <c r="O24" s="373"/>
      <c r="P24" s="374"/>
      <c r="Q24" s="372">
        <v>7630</v>
      </c>
      <c r="R24" s="373"/>
      <c r="S24" s="373"/>
      <c r="T24" s="373"/>
      <c r="U24" s="373"/>
      <c r="V24" s="374"/>
      <c r="W24" s="462"/>
      <c r="X24" s="399"/>
      <c r="Y24" s="400"/>
      <c r="Z24" s="375" t="s">
        <v>162</v>
      </c>
      <c r="AA24" s="376"/>
      <c r="AB24" s="376"/>
      <c r="AC24" s="376"/>
      <c r="AD24" s="376"/>
      <c r="AE24" s="376"/>
      <c r="AF24" s="376"/>
      <c r="AG24" s="377"/>
      <c r="AH24" s="372">
        <v>145</v>
      </c>
      <c r="AI24" s="373"/>
      <c r="AJ24" s="373"/>
      <c r="AK24" s="373"/>
      <c r="AL24" s="374"/>
      <c r="AM24" s="372">
        <v>459650</v>
      </c>
      <c r="AN24" s="373"/>
      <c r="AO24" s="373"/>
      <c r="AP24" s="373"/>
      <c r="AQ24" s="373"/>
      <c r="AR24" s="374"/>
      <c r="AS24" s="372">
        <v>3170</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16359642</v>
      </c>
      <c r="BO24" s="420"/>
      <c r="BP24" s="420"/>
      <c r="BQ24" s="420"/>
      <c r="BR24" s="420"/>
      <c r="BS24" s="420"/>
      <c r="BT24" s="420"/>
      <c r="BU24" s="421"/>
      <c r="BV24" s="419">
        <v>17470618</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164</v>
      </c>
      <c r="F25" s="376"/>
      <c r="G25" s="376"/>
      <c r="H25" s="376"/>
      <c r="I25" s="376"/>
      <c r="J25" s="376"/>
      <c r="K25" s="377"/>
      <c r="L25" s="372">
        <v>1</v>
      </c>
      <c r="M25" s="373"/>
      <c r="N25" s="373"/>
      <c r="O25" s="373"/>
      <c r="P25" s="374"/>
      <c r="Q25" s="372">
        <v>5800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668329</v>
      </c>
      <c r="BO25" s="449"/>
      <c r="BP25" s="449"/>
      <c r="BQ25" s="449"/>
      <c r="BR25" s="449"/>
      <c r="BS25" s="449"/>
      <c r="BT25" s="449"/>
      <c r="BU25" s="450"/>
      <c r="BV25" s="448">
        <v>459038</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167</v>
      </c>
      <c r="F26" s="376"/>
      <c r="G26" s="376"/>
      <c r="H26" s="376"/>
      <c r="I26" s="376"/>
      <c r="J26" s="376"/>
      <c r="K26" s="377"/>
      <c r="L26" s="372">
        <v>1</v>
      </c>
      <c r="M26" s="373"/>
      <c r="N26" s="373"/>
      <c r="O26" s="373"/>
      <c r="P26" s="374"/>
      <c r="Q26" s="372">
        <v>5300</v>
      </c>
      <c r="R26" s="373"/>
      <c r="S26" s="373"/>
      <c r="T26" s="373"/>
      <c r="U26" s="373"/>
      <c r="V26" s="374"/>
      <c r="W26" s="462"/>
      <c r="X26" s="399"/>
      <c r="Y26" s="400"/>
      <c r="Z26" s="375" t="s">
        <v>168</v>
      </c>
      <c r="AA26" s="430"/>
      <c r="AB26" s="430"/>
      <c r="AC26" s="430"/>
      <c r="AD26" s="430"/>
      <c r="AE26" s="430"/>
      <c r="AF26" s="430"/>
      <c r="AG26" s="431"/>
      <c r="AH26" s="372">
        <v>3</v>
      </c>
      <c r="AI26" s="373"/>
      <c r="AJ26" s="373"/>
      <c r="AK26" s="373"/>
      <c r="AL26" s="374"/>
      <c r="AM26" s="372">
        <v>9057</v>
      </c>
      <c r="AN26" s="373"/>
      <c r="AO26" s="373"/>
      <c r="AP26" s="373"/>
      <c r="AQ26" s="373"/>
      <c r="AR26" s="374"/>
      <c r="AS26" s="372">
        <v>3019</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170</v>
      </c>
      <c r="F27" s="376"/>
      <c r="G27" s="376"/>
      <c r="H27" s="376"/>
      <c r="I27" s="376"/>
      <c r="J27" s="376"/>
      <c r="K27" s="377"/>
      <c r="L27" s="372">
        <v>1</v>
      </c>
      <c r="M27" s="373"/>
      <c r="N27" s="373"/>
      <c r="O27" s="373"/>
      <c r="P27" s="374"/>
      <c r="Q27" s="372">
        <v>3100</v>
      </c>
      <c r="R27" s="373"/>
      <c r="S27" s="373"/>
      <c r="T27" s="373"/>
      <c r="U27" s="373"/>
      <c r="V27" s="374"/>
      <c r="W27" s="462"/>
      <c r="X27" s="399"/>
      <c r="Y27" s="400"/>
      <c r="Z27" s="375" t="s">
        <v>171</v>
      </c>
      <c r="AA27" s="376"/>
      <c r="AB27" s="376"/>
      <c r="AC27" s="376"/>
      <c r="AD27" s="376"/>
      <c r="AE27" s="376"/>
      <c r="AF27" s="376"/>
      <c r="AG27" s="377"/>
      <c r="AH27" s="372" t="s">
        <v>122</v>
      </c>
      <c r="AI27" s="373"/>
      <c r="AJ27" s="373"/>
      <c r="AK27" s="373"/>
      <c r="AL27" s="374"/>
      <c r="AM27" s="372" t="s">
        <v>122</v>
      </c>
      <c r="AN27" s="373"/>
      <c r="AO27" s="373"/>
      <c r="AP27" s="373"/>
      <c r="AQ27" s="373"/>
      <c r="AR27" s="374"/>
      <c r="AS27" s="372" t="s">
        <v>122</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v>112202</v>
      </c>
      <c r="BO27" s="454"/>
      <c r="BP27" s="454"/>
      <c r="BQ27" s="454"/>
      <c r="BR27" s="454"/>
      <c r="BS27" s="454"/>
      <c r="BT27" s="454"/>
      <c r="BU27" s="455"/>
      <c r="BV27" s="453">
        <v>112201</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173</v>
      </c>
      <c r="F28" s="376"/>
      <c r="G28" s="376"/>
      <c r="H28" s="376"/>
      <c r="I28" s="376"/>
      <c r="J28" s="376"/>
      <c r="K28" s="377"/>
      <c r="L28" s="372">
        <v>1</v>
      </c>
      <c r="M28" s="373"/>
      <c r="N28" s="373"/>
      <c r="O28" s="373"/>
      <c r="P28" s="374"/>
      <c r="Q28" s="372">
        <v>2560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1400968</v>
      </c>
      <c r="BO28" s="449"/>
      <c r="BP28" s="449"/>
      <c r="BQ28" s="449"/>
      <c r="BR28" s="449"/>
      <c r="BS28" s="449"/>
      <c r="BT28" s="449"/>
      <c r="BU28" s="450"/>
      <c r="BV28" s="448">
        <v>1398569</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176</v>
      </c>
      <c r="F29" s="376"/>
      <c r="G29" s="376"/>
      <c r="H29" s="376"/>
      <c r="I29" s="376"/>
      <c r="J29" s="376"/>
      <c r="K29" s="377"/>
      <c r="L29" s="372">
        <v>12</v>
      </c>
      <c r="M29" s="373"/>
      <c r="N29" s="373"/>
      <c r="O29" s="373"/>
      <c r="P29" s="374"/>
      <c r="Q29" s="372">
        <v>2330</v>
      </c>
      <c r="R29" s="373"/>
      <c r="S29" s="373"/>
      <c r="T29" s="373"/>
      <c r="U29" s="373"/>
      <c r="V29" s="374"/>
      <c r="W29" s="463"/>
      <c r="X29" s="464"/>
      <c r="Y29" s="465"/>
      <c r="Z29" s="375" t="s">
        <v>177</v>
      </c>
      <c r="AA29" s="376"/>
      <c r="AB29" s="376"/>
      <c r="AC29" s="376"/>
      <c r="AD29" s="376"/>
      <c r="AE29" s="376"/>
      <c r="AF29" s="376"/>
      <c r="AG29" s="377"/>
      <c r="AH29" s="372">
        <v>145</v>
      </c>
      <c r="AI29" s="373"/>
      <c r="AJ29" s="373"/>
      <c r="AK29" s="373"/>
      <c r="AL29" s="374"/>
      <c r="AM29" s="372">
        <v>459650</v>
      </c>
      <c r="AN29" s="373"/>
      <c r="AO29" s="373"/>
      <c r="AP29" s="373"/>
      <c r="AQ29" s="373"/>
      <c r="AR29" s="374"/>
      <c r="AS29" s="372">
        <v>3170</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289973</v>
      </c>
      <c r="BO29" s="420"/>
      <c r="BP29" s="420"/>
      <c r="BQ29" s="420"/>
      <c r="BR29" s="420"/>
      <c r="BS29" s="420"/>
      <c r="BT29" s="420"/>
      <c r="BU29" s="421"/>
      <c r="BV29" s="419">
        <v>271643</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94.9</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3230165</v>
      </c>
      <c r="BO30" s="454"/>
      <c r="BP30" s="454"/>
      <c r="BQ30" s="454"/>
      <c r="BR30" s="454"/>
      <c r="BS30" s="454"/>
      <c r="BT30" s="454"/>
      <c r="BU30" s="455"/>
      <c r="BV30" s="453">
        <v>3290065</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南阿蘇村国民健康保険特別会計</v>
      </c>
      <c r="X34" s="368"/>
      <c r="Y34" s="368"/>
      <c r="Z34" s="368"/>
      <c r="AA34" s="368"/>
      <c r="AB34" s="368"/>
      <c r="AC34" s="368"/>
      <c r="AD34" s="368"/>
      <c r="AE34" s="368"/>
      <c r="AF34" s="368"/>
      <c r="AG34" s="368"/>
      <c r="AH34" s="368"/>
      <c r="AI34" s="368"/>
      <c r="AJ34" s="368"/>
      <c r="AK34" s="368"/>
      <c r="AL34" s="169"/>
      <c r="AM34" s="367">
        <f>IF(AO34="","",MAX(C34:D43,U34:V43)+1)</f>
        <v>5</v>
      </c>
      <c r="AN34" s="367"/>
      <c r="AO34" s="368" t="str">
        <f>IF('各会計、関係団体の財政状況及び健全化判断比率'!B31="","",'各会計、関係団体の財政状況及び健全化判断比率'!B31)</f>
        <v>南阿蘇村上水道事業会計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9</v>
      </c>
      <c r="BX34" s="367"/>
      <c r="BY34" s="368" t="str">
        <f>IF('各会計、関係団体の財政状況及び健全化判断比率'!B68="","",'各会計、関係団体の財政状況及び健全化判断比率'!B68)</f>
        <v>阿蘇広域行政事務組合(一般会計)</v>
      </c>
      <c r="BZ34" s="368"/>
      <c r="CA34" s="368"/>
      <c r="CB34" s="368"/>
      <c r="CC34" s="368"/>
      <c r="CD34" s="368"/>
      <c r="CE34" s="368"/>
      <c r="CF34" s="368"/>
      <c r="CG34" s="368"/>
      <c r="CH34" s="368"/>
      <c r="CI34" s="368"/>
      <c r="CJ34" s="368"/>
      <c r="CK34" s="368"/>
      <c r="CL34" s="368"/>
      <c r="CM34" s="368"/>
      <c r="CN34" s="169"/>
      <c r="CO34" s="367">
        <f>IF(CQ34="","",MAX(C34:D43,U34:V43,AM34:AN43,BE34:BF43,BW34:BX43)+1)</f>
        <v>15</v>
      </c>
      <c r="CP34" s="367"/>
      <c r="CQ34" s="368" t="str">
        <f>IF('各会計、関係団体の財政状況及び健全化判断比率'!BS7="","",'各会計、関係団体の財政状況及び健全化判断比率'!BS7)</f>
        <v>（株）あそ望の郷みなみあそ</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南阿蘇村介護保険特別会計</v>
      </c>
      <c r="X35" s="368"/>
      <c r="Y35" s="368"/>
      <c r="Z35" s="368"/>
      <c r="AA35" s="368"/>
      <c r="AB35" s="368"/>
      <c r="AC35" s="368"/>
      <c r="AD35" s="368"/>
      <c r="AE35" s="368"/>
      <c r="AF35" s="368"/>
      <c r="AG35" s="368"/>
      <c r="AH35" s="368"/>
      <c r="AI35" s="368"/>
      <c r="AJ35" s="368"/>
      <c r="AK35" s="368"/>
      <c r="AL35" s="169"/>
      <c r="AM35" s="367">
        <f t="shared" ref="AM35:AM43" si="0">IF(AO35="","",AM34+1)</f>
        <v>6</v>
      </c>
      <c r="AN35" s="367"/>
      <c r="AO35" s="368" t="str">
        <f>IF('各会計、関係団体の財政状況及び健全化判断比率'!B32="","",'各会計、関係団体の財政状況及び健全化判断比率'!B32)</f>
        <v>南阿蘇村簡易水道事業会計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10</v>
      </c>
      <c r="BX35" s="367"/>
      <c r="BY35" s="368" t="str">
        <f>IF('各会計、関係団体の財政状況及び健全化判断比率'!B69="","",'各会計、関係団体の財政状況及び健全化判断比率'!B69)</f>
        <v>阿蘇広域行政事務組合（養護老人ホーム湯の里荘特別会計）</v>
      </c>
      <c r="BZ35" s="368"/>
      <c r="CA35" s="368"/>
      <c r="CB35" s="368"/>
      <c r="CC35" s="368"/>
      <c r="CD35" s="368"/>
      <c r="CE35" s="368"/>
      <c r="CF35" s="368"/>
      <c r="CG35" s="368"/>
      <c r="CH35" s="368"/>
      <c r="CI35" s="368"/>
      <c r="CJ35" s="368"/>
      <c r="CK35" s="368"/>
      <c r="CL35" s="368"/>
      <c r="CM35" s="368"/>
      <c r="CN35" s="169"/>
      <c r="CO35" s="367">
        <f t="shared" ref="CO35:CO43" si="3">IF(CQ35="","",CO34+1)</f>
        <v>16</v>
      </c>
      <c r="CP35" s="367"/>
      <c r="CQ35" s="368" t="str">
        <f>IF('各会計、関係団体の財政状況及び健全化判断比率'!BS8="","",'各会計、関係団体の財政状況及び健全化判断比率'!BS8)</f>
        <v>南阿蘇鉄道（株）</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南阿蘇村後期高齢者医療特別会計</v>
      </c>
      <c r="X36" s="368"/>
      <c r="Y36" s="368"/>
      <c r="Z36" s="368"/>
      <c r="AA36" s="368"/>
      <c r="AB36" s="368"/>
      <c r="AC36" s="368"/>
      <c r="AD36" s="368"/>
      <c r="AE36" s="368"/>
      <c r="AF36" s="368"/>
      <c r="AG36" s="368"/>
      <c r="AH36" s="368"/>
      <c r="AI36" s="368"/>
      <c r="AJ36" s="368"/>
      <c r="AK36" s="368"/>
      <c r="AL36" s="169"/>
      <c r="AM36" s="367">
        <f t="shared" si="0"/>
        <v>7</v>
      </c>
      <c r="AN36" s="367"/>
      <c r="AO36" s="368" t="str">
        <f>IF('各会計、関係団体の財政状況及び健全化判断比率'!B33="","",'各会計、関係団体の財政状況及び健全化判断比率'!B33)</f>
        <v>南阿蘇村下水道事業会計（農業集落排水事業）</v>
      </c>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11</v>
      </c>
      <c r="BX36" s="367"/>
      <c r="BY36" s="368" t="str">
        <f>IF('各会計、関係団体の財政状況及び健全化判断比率'!B70="","",'各会計、関係団体の財政状況及び健全化判断比率'!B70)</f>
        <v>阿蘇広域行政事務組合
（特別養護老人ホーム阿蘇みやま荘特別会計）</v>
      </c>
      <c r="BZ36" s="368"/>
      <c r="CA36" s="368"/>
      <c r="CB36" s="368"/>
      <c r="CC36" s="368"/>
      <c r="CD36" s="368"/>
      <c r="CE36" s="368"/>
      <c r="CF36" s="368"/>
      <c r="CG36" s="368"/>
      <c r="CH36" s="368"/>
      <c r="CI36" s="368"/>
      <c r="CJ36" s="368"/>
      <c r="CK36" s="368"/>
      <c r="CL36" s="368"/>
      <c r="CM36" s="368"/>
      <c r="CN36" s="169"/>
      <c r="CO36" s="367">
        <f t="shared" si="3"/>
        <v>17</v>
      </c>
      <c r="CP36" s="367"/>
      <c r="CQ36" s="368" t="str">
        <f>IF('各会計、関係団体の財政状況及び健全化判断比率'!BS9="","",'各会計、関係団体の財政状況及び健全化判断比率'!BS9)</f>
        <v>（一社）南阿蘇村農業みらい公社</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f t="shared" si="0"/>
        <v>8</v>
      </c>
      <c r="AN37" s="367"/>
      <c r="AO37" s="368" t="str">
        <f>IF('各会計、関係団体の財政状況及び健全化判断比率'!B34="","",'各会計、関係団体の財政状況及び健全化判断比率'!B34)</f>
        <v>南阿蘇村下水道事業会計（生活排水処理事業）</v>
      </c>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12</v>
      </c>
      <c r="BX37" s="367"/>
      <c r="BY37" s="368" t="str">
        <f>IF('各会計、関係団体の財政状況及び健全化判断比率'!B71="","",'各会計、関係団体の財政状況及び健全化判断比率'!B71)</f>
        <v>熊本県市町村総合事務組合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13</v>
      </c>
      <c r="BX38" s="367"/>
      <c r="BY38" s="368" t="str">
        <f>IF('各会計、関係団体の財政状況及び健全化判断比率'!B72="","",'各会計、関係団体の財政状況及び健全化判断比率'!B72)</f>
        <v>熊本県後期高齢者医療広域連合（一般会計）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14</v>
      </c>
      <c r="BX39" s="367"/>
      <c r="BY39" s="368" t="str">
        <f>IF('各会計、関係団体の財政状況及び健全化判断比率'!B73="","",'各会計、関係団体の財政状況及び健全化判断比率'!B73)</f>
        <v>熊本県後期高齢者医療広域連合（後期高齢者医療特別会計）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t="str">
        <f t="shared" si="2"/>
        <v/>
      </c>
      <c r="BX40" s="367"/>
      <c r="BY40" s="368" t="str">
        <f>IF('各会計、関係団体の財政状況及び健全化判断比率'!B74="","",'各会計、関係団体の財政状況及び健全化判断比率'!B74)</f>
        <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vjTCyeIj2mXtFEjTI2wgTssP5JeKO/O4SoPTT70Xn0yFUdPyoNHbnDpUT6fYy4ITaK3Z8LVxzPBdjMA0ZiQaVA==" saltValue="dpgjFhkb5IdPh+pErfMq9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55"/>
  <sheetViews>
    <sheetView showGridLines="0" zoomScale="60" zoomScaleNormal="6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53" t="s">
        <v>535</v>
      </c>
      <c r="D34" s="1153"/>
      <c r="E34" s="1154"/>
      <c r="F34" s="32">
        <v>9.0500000000000007</v>
      </c>
      <c r="G34" s="33">
        <v>11.37</v>
      </c>
      <c r="H34" s="33">
        <v>13.63</v>
      </c>
      <c r="I34" s="33">
        <v>8.57</v>
      </c>
      <c r="J34" s="34">
        <v>9.77</v>
      </c>
      <c r="K34" s="22"/>
      <c r="L34" s="22"/>
      <c r="M34" s="22"/>
      <c r="N34" s="22"/>
      <c r="O34" s="22"/>
      <c r="P34" s="22"/>
    </row>
    <row r="35" spans="1:16" ht="39" customHeight="1" x14ac:dyDescent="0.15">
      <c r="A35" s="22"/>
      <c r="B35" s="35"/>
      <c r="C35" s="1147" t="s">
        <v>536</v>
      </c>
      <c r="D35" s="1148"/>
      <c r="E35" s="1149"/>
      <c r="F35" s="36">
        <v>2.96</v>
      </c>
      <c r="G35" s="37">
        <v>2.35</v>
      </c>
      <c r="H35" s="37">
        <v>2.46</v>
      </c>
      <c r="I35" s="37">
        <v>2.48</v>
      </c>
      <c r="J35" s="38">
        <v>2.52</v>
      </c>
      <c r="K35" s="22"/>
      <c r="L35" s="22"/>
      <c r="M35" s="22"/>
      <c r="N35" s="22"/>
      <c r="O35" s="22"/>
      <c r="P35" s="22"/>
    </row>
    <row r="36" spans="1:16" ht="39" customHeight="1" x14ac:dyDescent="0.15">
      <c r="A36" s="22"/>
      <c r="B36" s="35"/>
      <c r="C36" s="1147" t="s">
        <v>537</v>
      </c>
      <c r="D36" s="1148"/>
      <c r="E36" s="1149"/>
      <c r="F36" s="36" t="s">
        <v>487</v>
      </c>
      <c r="G36" s="37" t="s">
        <v>487</v>
      </c>
      <c r="H36" s="37" t="s">
        <v>487</v>
      </c>
      <c r="I36" s="37" t="s">
        <v>487</v>
      </c>
      <c r="J36" s="38">
        <v>2.17</v>
      </c>
      <c r="K36" s="22"/>
      <c r="L36" s="22"/>
      <c r="M36" s="22"/>
      <c r="N36" s="22"/>
      <c r="O36" s="22"/>
      <c r="P36" s="22"/>
    </row>
    <row r="37" spans="1:16" ht="39" customHeight="1" x14ac:dyDescent="0.15">
      <c r="A37" s="22"/>
      <c r="B37" s="35"/>
      <c r="C37" s="1147" t="s">
        <v>538</v>
      </c>
      <c r="D37" s="1148"/>
      <c r="E37" s="1149"/>
      <c r="F37" s="36">
        <v>1.34</v>
      </c>
      <c r="G37" s="37">
        <v>1.75</v>
      </c>
      <c r="H37" s="37">
        <v>1.59</v>
      </c>
      <c r="I37" s="37">
        <v>0.66</v>
      </c>
      <c r="J37" s="38">
        <v>0.73</v>
      </c>
      <c r="K37" s="22"/>
      <c r="L37" s="22"/>
      <c r="M37" s="22"/>
      <c r="N37" s="22"/>
      <c r="O37" s="22"/>
      <c r="P37" s="22"/>
    </row>
    <row r="38" spans="1:16" ht="39" customHeight="1" x14ac:dyDescent="0.15">
      <c r="A38" s="22"/>
      <c r="B38" s="35"/>
      <c r="C38" s="1147" t="s">
        <v>539</v>
      </c>
      <c r="D38" s="1148"/>
      <c r="E38" s="1149"/>
      <c r="F38" s="36" t="s">
        <v>487</v>
      </c>
      <c r="G38" s="37" t="s">
        <v>487</v>
      </c>
      <c r="H38" s="37" t="s">
        <v>487</v>
      </c>
      <c r="I38" s="37" t="s">
        <v>487</v>
      </c>
      <c r="J38" s="38">
        <v>0.45</v>
      </c>
      <c r="K38" s="22"/>
      <c r="L38" s="22"/>
      <c r="M38" s="22"/>
      <c r="N38" s="22"/>
      <c r="O38" s="22"/>
      <c r="P38" s="22"/>
    </row>
    <row r="39" spans="1:16" ht="39" customHeight="1" x14ac:dyDescent="0.15">
      <c r="A39" s="22"/>
      <c r="B39" s="35"/>
      <c r="C39" s="1147" t="s">
        <v>540</v>
      </c>
      <c r="D39" s="1148"/>
      <c r="E39" s="1149"/>
      <c r="F39" s="36">
        <v>1.64</v>
      </c>
      <c r="G39" s="37">
        <v>0.82</v>
      </c>
      <c r="H39" s="37">
        <v>0.37</v>
      </c>
      <c r="I39" s="37">
        <v>0.05</v>
      </c>
      <c r="J39" s="38">
        <v>0.17</v>
      </c>
      <c r="K39" s="22"/>
      <c r="L39" s="22"/>
      <c r="M39" s="22"/>
      <c r="N39" s="22"/>
      <c r="O39" s="22"/>
      <c r="P39" s="22"/>
    </row>
    <row r="40" spans="1:16" ht="39" customHeight="1" x14ac:dyDescent="0.15">
      <c r="A40" s="22"/>
      <c r="B40" s="35"/>
      <c r="C40" s="1147" t="s">
        <v>541</v>
      </c>
      <c r="D40" s="1148"/>
      <c r="E40" s="1149"/>
      <c r="F40" s="36">
        <v>0.2</v>
      </c>
      <c r="G40" s="37">
        <v>0.2</v>
      </c>
      <c r="H40" s="37">
        <v>0.2</v>
      </c>
      <c r="I40" s="37">
        <v>0.26</v>
      </c>
      <c r="J40" s="38">
        <v>0.16</v>
      </c>
      <c r="K40" s="22"/>
      <c r="L40" s="22"/>
      <c r="M40" s="22"/>
      <c r="N40" s="22"/>
      <c r="O40" s="22"/>
      <c r="P40" s="22"/>
    </row>
    <row r="41" spans="1:16" ht="39" customHeight="1" x14ac:dyDescent="0.15">
      <c r="A41" s="22"/>
      <c r="B41" s="35"/>
      <c r="C41" s="1147" t="s">
        <v>542</v>
      </c>
      <c r="D41" s="1148"/>
      <c r="E41" s="1149"/>
      <c r="F41" s="36" t="s">
        <v>487</v>
      </c>
      <c r="G41" s="37" t="s">
        <v>487</v>
      </c>
      <c r="H41" s="37" t="s">
        <v>487</v>
      </c>
      <c r="I41" s="37" t="s">
        <v>487</v>
      </c>
      <c r="J41" s="38">
        <v>0.03</v>
      </c>
      <c r="K41" s="22"/>
      <c r="L41" s="22"/>
      <c r="M41" s="22"/>
      <c r="N41" s="22"/>
      <c r="O41" s="22"/>
      <c r="P41" s="22"/>
    </row>
    <row r="42" spans="1:16" ht="39" customHeight="1" x14ac:dyDescent="0.15">
      <c r="A42" s="22"/>
      <c r="B42" s="39"/>
      <c r="C42" s="1147" t="s">
        <v>543</v>
      </c>
      <c r="D42" s="1148"/>
      <c r="E42" s="1149"/>
      <c r="F42" s="36" t="s">
        <v>487</v>
      </c>
      <c r="G42" s="37" t="s">
        <v>487</v>
      </c>
      <c r="H42" s="37" t="s">
        <v>487</v>
      </c>
      <c r="I42" s="37" t="s">
        <v>487</v>
      </c>
      <c r="J42" s="38" t="s">
        <v>487</v>
      </c>
      <c r="K42" s="22"/>
      <c r="L42" s="22"/>
      <c r="M42" s="22"/>
      <c r="N42" s="22"/>
      <c r="O42" s="22"/>
      <c r="P42" s="22"/>
    </row>
    <row r="43" spans="1:16" ht="39" customHeight="1" thickBot="1" x14ac:dyDescent="0.2">
      <c r="A43" s="22"/>
      <c r="B43" s="40"/>
      <c r="C43" s="1150" t="s">
        <v>544</v>
      </c>
      <c r="D43" s="1151"/>
      <c r="E43" s="1152"/>
      <c r="F43" s="41">
        <v>0.44</v>
      </c>
      <c r="G43" s="42">
        <v>0.87</v>
      </c>
      <c r="H43" s="42">
        <v>1.79</v>
      </c>
      <c r="I43" s="42">
        <v>0.15</v>
      </c>
      <c r="J43" s="43" t="s">
        <v>487</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row r="49" s="23" customFormat="1" ht="13.5" hidden="1" customHeight="1" x14ac:dyDescent="0.15"/>
    <row r="50" s="23" customFormat="1" ht="13.5" hidden="1" customHeight="1" x14ac:dyDescent="0.15"/>
    <row r="51" s="23" customFormat="1" ht="13.5" hidden="1" customHeight="1" x14ac:dyDescent="0.15"/>
    <row r="52" s="23" customFormat="1" ht="13.5" hidden="1" customHeight="1" x14ac:dyDescent="0.15"/>
    <row r="53" s="23" customFormat="1" ht="13.5" hidden="1" customHeight="1" x14ac:dyDescent="0.15"/>
    <row r="54" s="23" customFormat="1" ht="13.5" hidden="1" customHeight="1" x14ac:dyDescent="0.15"/>
    <row r="55" s="23" customFormat="1" ht="13.5" hidden="1" customHeight="1" x14ac:dyDescent="0.15"/>
  </sheetData>
  <sheetProtection algorithmName="SHA-512" hashValue="oRm0prSd3UmcbuT56TRfw9fFP6sD4rFNKy8gherM4CdbhrURpaZyJLiemp6u3s6YFGC1ZUVxTMeupg7b89OIoA==" saltValue="6BRN8oo3rBXXMsQhujJmS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78" t="s">
        <v>9</v>
      </c>
      <c r="C45" s="1179"/>
      <c r="D45" s="58"/>
      <c r="E45" s="1184" t="s">
        <v>10</v>
      </c>
      <c r="F45" s="1184"/>
      <c r="G45" s="1184"/>
      <c r="H45" s="1184"/>
      <c r="I45" s="1184"/>
      <c r="J45" s="1185"/>
      <c r="K45" s="59">
        <v>2339</v>
      </c>
      <c r="L45" s="60">
        <v>2996</v>
      </c>
      <c r="M45" s="60">
        <v>3353</v>
      </c>
      <c r="N45" s="60">
        <v>3524</v>
      </c>
      <c r="O45" s="61">
        <v>2489</v>
      </c>
      <c r="P45" s="48"/>
      <c r="Q45" s="48"/>
      <c r="R45" s="48"/>
      <c r="S45" s="48"/>
      <c r="T45" s="48"/>
      <c r="U45" s="48"/>
    </row>
    <row r="46" spans="1:21" ht="30.75" customHeight="1" x14ac:dyDescent="0.15">
      <c r="A46" s="48"/>
      <c r="B46" s="1180"/>
      <c r="C46" s="1181"/>
      <c r="D46" s="62"/>
      <c r="E46" s="1157" t="s">
        <v>11</v>
      </c>
      <c r="F46" s="1157"/>
      <c r="G46" s="1157"/>
      <c r="H46" s="1157"/>
      <c r="I46" s="1157"/>
      <c r="J46" s="1158"/>
      <c r="K46" s="63" t="s">
        <v>487</v>
      </c>
      <c r="L46" s="64" t="s">
        <v>487</v>
      </c>
      <c r="M46" s="64" t="s">
        <v>487</v>
      </c>
      <c r="N46" s="64" t="s">
        <v>487</v>
      </c>
      <c r="O46" s="65" t="s">
        <v>487</v>
      </c>
      <c r="P46" s="48"/>
      <c r="Q46" s="48"/>
      <c r="R46" s="48"/>
      <c r="S46" s="48"/>
      <c r="T46" s="48"/>
      <c r="U46" s="48"/>
    </row>
    <row r="47" spans="1:21" ht="30.75" customHeight="1" x14ac:dyDescent="0.15">
      <c r="A47" s="48"/>
      <c r="B47" s="1180"/>
      <c r="C47" s="1181"/>
      <c r="D47" s="62"/>
      <c r="E47" s="1157" t="s">
        <v>12</v>
      </c>
      <c r="F47" s="1157"/>
      <c r="G47" s="1157"/>
      <c r="H47" s="1157"/>
      <c r="I47" s="1157"/>
      <c r="J47" s="1158"/>
      <c r="K47" s="63" t="s">
        <v>487</v>
      </c>
      <c r="L47" s="64" t="s">
        <v>487</v>
      </c>
      <c r="M47" s="64" t="s">
        <v>487</v>
      </c>
      <c r="N47" s="64" t="s">
        <v>487</v>
      </c>
      <c r="O47" s="65" t="s">
        <v>487</v>
      </c>
      <c r="P47" s="48"/>
      <c r="Q47" s="48"/>
      <c r="R47" s="48"/>
      <c r="S47" s="48"/>
      <c r="T47" s="48"/>
      <c r="U47" s="48"/>
    </row>
    <row r="48" spans="1:21" ht="30.75" customHeight="1" x14ac:dyDescent="0.15">
      <c r="A48" s="48"/>
      <c r="B48" s="1180"/>
      <c r="C48" s="1181"/>
      <c r="D48" s="62"/>
      <c r="E48" s="1157" t="s">
        <v>13</v>
      </c>
      <c r="F48" s="1157"/>
      <c r="G48" s="1157"/>
      <c r="H48" s="1157"/>
      <c r="I48" s="1157"/>
      <c r="J48" s="1158"/>
      <c r="K48" s="63">
        <v>83</v>
      </c>
      <c r="L48" s="64">
        <v>60</v>
      </c>
      <c r="M48" s="64">
        <v>80</v>
      </c>
      <c r="N48" s="64">
        <v>105</v>
      </c>
      <c r="O48" s="65">
        <v>139</v>
      </c>
      <c r="P48" s="48"/>
      <c r="Q48" s="48"/>
      <c r="R48" s="48"/>
      <c r="S48" s="48"/>
      <c r="T48" s="48"/>
      <c r="U48" s="48"/>
    </row>
    <row r="49" spans="1:21" ht="30.75" customHeight="1" x14ac:dyDescent="0.15">
      <c r="A49" s="48"/>
      <c r="B49" s="1180"/>
      <c r="C49" s="1181"/>
      <c r="D49" s="62"/>
      <c r="E49" s="1157" t="s">
        <v>14</v>
      </c>
      <c r="F49" s="1157"/>
      <c r="G49" s="1157"/>
      <c r="H49" s="1157"/>
      <c r="I49" s="1157"/>
      <c r="J49" s="1158"/>
      <c r="K49" s="63">
        <v>96</v>
      </c>
      <c r="L49" s="64">
        <v>57</v>
      </c>
      <c r="M49" s="64">
        <v>42</v>
      </c>
      <c r="N49" s="64">
        <v>40</v>
      </c>
      <c r="O49" s="65">
        <v>46</v>
      </c>
      <c r="P49" s="48"/>
      <c r="Q49" s="48"/>
      <c r="R49" s="48"/>
      <c r="S49" s="48"/>
      <c r="T49" s="48"/>
      <c r="U49" s="48"/>
    </row>
    <row r="50" spans="1:21" ht="30.75" customHeight="1" x14ac:dyDescent="0.15">
      <c r="A50" s="48"/>
      <c r="B50" s="1180"/>
      <c r="C50" s="1181"/>
      <c r="D50" s="62"/>
      <c r="E50" s="1157" t="s">
        <v>15</v>
      </c>
      <c r="F50" s="1157"/>
      <c r="G50" s="1157"/>
      <c r="H50" s="1157"/>
      <c r="I50" s="1157"/>
      <c r="J50" s="1158"/>
      <c r="K50" s="63" t="s">
        <v>487</v>
      </c>
      <c r="L50" s="64" t="s">
        <v>487</v>
      </c>
      <c r="M50" s="64" t="s">
        <v>487</v>
      </c>
      <c r="N50" s="64" t="s">
        <v>487</v>
      </c>
      <c r="O50" s="65" t="s">
        <v>487</v>
      </c>
      <c r="P50" s="48"/>
      <c r="Q50" s="48"/>
      <c r="R50" s="48"/>
      <c r="S50" s="48"/>
      <c r="T50" s="48"/>
      <c r="U50" s="48"/>
    </row>
    <row r="51" spans="1:21" ht="30.75" customHeight="1" x14ac:dyDescent="0.15">
      <c r="A51" s="48"/>
      <c r="B51" s="1182"/>
      <c r="C51" s="1183"/>
      <c r="D51" s="66"/>
      <c r="E51" s="1157" t="s">
        <v>16</v>
      </c>
      <c r="F51" s="1157"/>
      <c r="G51" s="1157"/>
      <c r="H51" s="1157"/>
      <c r="I51" s="1157"/>
      <c r="J51" s="1158"/>
      <c r="K51" s="63">
        <v>0</v>
      </c>
      <c r="L51" s="64">
        <v>0</v>
      </c>
      <c r="M51" s="64" t="s">
        <v>487</v>
      </c>
      <c r="N51" s="64" t="s">
        <v>487</v>
      </c>
      <c r="O51" s="65" t="s">
        <v>487</v>
      </c>
      <c r="P51" s="48"/>
      <c r="Q51" s="48"/>
      <c r="R51" s="48"/>
      <c r="S51" s="48"/>
      <c r="T51" s="48"/>
      <c r="U51" s="48"/>
    </row>
    <row r="52" spans="1:21" ht="30.75" customHeight="1" x14ac:dyDescent="0.15">
      <c r="A52" s="48"/>
      <c r="B52" s="1155" t="s">
        <v>17</v>
      </c>
      <c r="C52" s="1156"/>
      <c r="D52" s="66"/>
      <c r="E52" s="1157" t="s">
        <v>18</v>
      </c>
      <c r="F52" s="1157"/>
      <c r="G52" s="1157"/>
      <c r="H52" s="1157"/>
      <c r="I52" s="1157"/>
      <c r="J52" s="1158"/>
      <c r="K52" s="63">
        <v>2064</v>
      </c>
      <c r="L52" s="64">
        <v>2643</v>
      </c>
      <c r="M52" s="64">
        <v>2897</v>
      </c>
      <c r="N52" s="64">
        <v>3035</v>
      </c>
      <c r="O52" s="65">
        <v>2010</v>
      </c>
      <c r="P52" s="48"/>
      <c r="Q52" s="48"/>
      <c r="R52" s="48"/>
      <c r="S52" s="48"/>
      <c r="T52" s="48"/>
      <c r="U52" s="48"/>
    </row>
    <row r="53" spans="1:21" ht="30.75" customHeight="1" thickBot="1" x14ac:dyDescent="0.2">
      <c r="A53" s="48"/>
      <c r="B53" s="1159" t="s">
        <v>19</v>
      </c>
      <c r="C53" s="1160"/>
      <c r="D53" s="67"/>
      <c r="E53" s="1161" t="s">
        <v>20</v>
      </c>
      <c r="F53" s="1161"/>
      <c r="G53" s="1161"/>
      <c r="H53" s="1161"/>
      <c r="I53" s="1161"/>
      <c r="J53" s="1162"/>
      <c r="K53" s="68">
        <v>454</v>
      </c>
      <c r="L53" s="69">
        <v>470</v>
      </c>
      <c r="M53" s="69">
        <v>578</v>
      </c>
      <c r="N53" s="69">
        <v>634</v>
      </c>
      <c r="O53" s="70">
        <v>664</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545</v>
      </c>
      <c r="L57" s="81" t="s">
        <v>546</v>
      </c>
      <c r="M57" s="81" t="s">
        <v>547</v>
      </c>
      <c r="N57" s="81" t="s">
        <v>548</v>
      </c>
      <c r="O57" s="82" t="s">
        <v>549</v>
      </c>
      <c r="P57" s="48"/>
      <c r="Q57" s="48"/>
      <c r="R57" s="48"/>
      <c r="S57" s="48"/>
      <c r="T57" s="48"/>
      <c r="U57" s="48"/>
    </row>
    <row r="58" spans="1:21" ht="31.5" customHeight="1" x14ac:dyDescent="0.15">
      <c r="B58" s="1163" t="s">
        <v>24</v>
      </c>
      <c r="C58" s="1164"/>
      <c r="D58" s="1169" t="s">
        <v>25</v>
      </c>
      <c r="E58" s="1170"/>
      <c r="F58" s="1170"/>
      <c r="G58" s="1170"/>
      <c r="H58" s="1170"/>
      <c r="I58" s="1170"/>
      <c r="J58" s="1171"/>
      <c r="K58" s="83"/>
      <c r="L58" s="84"/>
      <c r="M58" s="84"/>
      <c r="N58" s="84"/>
      <c r="O58" s="85"/>
    </row>
    <row r="59" spans="1:21" ht="31.5" customHeight="1" x14ac:dyDescent="0.15">
      <c r="B59" s="1165"/>
      <c r="C59" s="1166"/>
      <c r="D59" s="1172" t="s">
        <v>26</v>
      </c>
      <c r="E59" s="1173"/>
      <c r="F59" s="1173"/>
      <c r="G59" s="1173"/>
      <c r="H59" s="1173"/>
      <c r="I59" s="1173"/>
      <c r="J59" s="1174"/>
      <c r="K59" s="86"/>
      <c r="L59" s="87"/>
      <c r="M59" s="87"/>
      <c r="N59" s="87"/>
      <c r="O59" s="88"/>
    </row>
    <row r="60" spans="1:21" ht="31.5" customHeight="1" thickBot="1" x14ac:dyDescent="0.2">
      <c r="B60" s="1167"/>
      <c r="C60" s="1168"/>
      <c r="D60" s="1175" t="s">
        <v>27</v>
      </c>
      <c r="E60" s="1176"/>
      <c r="F60" s="1176"/>
      <c r="G60" s="1176"/>
      <c r="H60" s="1176"/>
      <c r="I60" s="1176"/>
      <c r="J60" s="1177"/>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kuCG81gzmuvnFllK5zYfEPui5a7CKo9fpwkY3c1hDTqc+iCsrx4KUHnu/HKqwjFUMSZ3lxXMtdJfifVzgxb6xw==" saltValue="ChQ2RbMmB3i9gWSbjw7d+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60" zoomScaleNormal="6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526</v>
      </c>
      <c r="J40" s="103" t="s">
        <v>527</v>
      </c>
      <c r="K40" s="103" t="s">
        <v>528</v>
      </c>
      <c r="L40" s="103" t="s">
        <v>529</v>
      </c>
      <c r="M40" s="104" t="s">
        <v>530</v>
      </c>
    </row>
    <row r="41" spans="2:13" ht="27.75" customHeight="1" x14ac:dyDescent="0.15">
      <c r="B41" s="1198" t="s">
        <v>30</v>
      </c>
      <c r="C41" s="1199"/>
      <c r="D41" s="105"/>
      <c r="E41" s="1200" t="s">
        <v>31</v>
      </c>
      <c r="F41" s="1200"/>
      <c r="G41" s="1200"/>
      <c r="H41" s="1201"/>
      <c r="I41" s="343">
        <v>22756</v>
      </c>
      <c r="J41" s="344">
        <v>22850</v>
      </c>
      <c r="K41" s="344">
        <v>22089</v>
      </c>
      <c r="L41" s="344">
        <v>19999</v>
      </c>
      <c r="M41" s="345">
        <v>18628</v>
      </c>
    </row>
    <row r="42" spans="2:13" ht="27.75" customHeight="1" x14ac:dyDescent="0.15">
      <c r="B42" s="1188"/>
      <c r="C42" s="1189"/>
      <c r="D42" s="106"/>
      <c r="E42" s="1192" t="s">
        <v>32</v>
      </c>
      <c r="F42" s="1192"/>
      <c r="G42" s="1192"/>
      <c r="H42" s="1193"/>
      <c r="I42" s="346" t="s">
        <v>487</v>
      </c>
      <c r="J42" s="347" t="s">
        <v>487</v>
      </c>
      <c r="K42" s="347" t="s">
        <v>487</v>
      </c>
      <c r="L42" s="347" t="s">
        <v>487</v>
      </c>
      <c r="M42" s="348" t="s">
        <v>487</v>
      </c>
    </row>
    <row r="43" spans="2:13" ht="27.75" customHeight="1" x14ac:dyDescent="0.15">
      <c r="B43" s="1188"/>
      <c r="C43" s="1189"/>
      <c r="D43" s="106"/>
      <c r="E43" s="1192" t="s">
        <v>33</v>
      </c>
      <c r="F43" s="1192"/>
      <c r="G43" s="1192"/>
      <c r="H43" s="1193"/>
      <c r="I43" s="346">
        <v>1020</v>
      </c>
      <c r="J43" s="347">
        <v>1034</v>
      </c>
      <c r="K43" s="347">
        <v>1069</v>
      </c>
      <c r="L43" s="347">
        <v>1124</v>
      </c>
      <c r="M43" s="348">
        <v>1311</v>
      </c>
    </row>
    <row r="44" spans="2:13" ht="27.75" customHeight="1" x14ac:dyDescent="0.15">
      <c r="B44" s="1188"/>
      <c r="C44" s="1189"/>
      <c r="D44" s="106"/>
      <c r="E44" s="1192" t="s">
        <v>34</v>
      </c>
      <c r="F44" s="1192"/>
      <c r="G44" s="1192"/>
      <c r="H44" s="1193"/>
      <c r="I44" s="346">
        <v>374</v>
      </c>
      <c r="J44" s="347">
        <v>418</v>
      </c>
      <c r="K44" s="347">
        <v>456</v>
      </c>
      <c r="L44" s="347">
        <v>385</v>
      </c>
      <c r="M44" s="348">
        <v>324</v>
      </c>
    </row>
    <row r="45" spans="2:13" ht="27.75" customHeight="1" x14ac:dyDescent="0.15">
      <c r="B45" s="1188"/>
      <c r="C45" s="1189"/>
      <c r="D45" s="106"/>
      <c r="E45" s="1192" t="s">
        <v>35</v>
      </c>
      <c r="F45" s="1192"/>
      <c r="G45" s="1192"/>
      <c r="H45" s="1193"/>
      <c r="I45" s="346">
        <v>393</v>
      </c>
      <c r="J45" s="347">
        <v>164</v>
      </c>
      <c r="K45" s="347">
        <v>272</v>
      </c>
      <c r="L45" s="347">
        <v>356</v>
      </c>
      <c r="M45" s="348">
        <v>417</v>
      </c>
    </row>
    <row r="46" spans="2:13" ht="27.75" customHeight="1" x14ac:dyDescent="0.15">
      <c r="B46" s="1188"/>
      <c r="C46" s="1189"/>
      <c r="D46" s="107"/>
      <c r="E46" s="1192" t="s">
        <v>36</v>
      </c>
      <c r="F46" s="1192"/>
      <c r="G46" s="1192"/>
      <c r="H46" s="1193"/>
      <c r="I46" s="346">
        <v>0</v>
      </c>
      <c r="J46" s="347">
        <v>0</v>
      </c>
      <c r="K46" s="347">
        <v>0</v>
      </c>
      <c r="L46" s="347">
        <v>0</v>
      </c>
      <c r="M46" s="348">
        <v>0</v>
      </c>
    </row>
    <row r="47" spans="2:13" ht="27.75" customHeight="1" x14ac:dyDescent="0.15">
      <c r="B47" s="1188"/>
      <c r="C47" s="1189"/>
      <c r="D47" s="108"/>
      <c r="E47" s="1202" t="s">
        <v>37</v>
      </c>
      <c r="F47" s="1203"/>
      <c r="G47" s="1203"/>
      <c r="H47" s="1204"/>
      <c r="I47" s="346" t="s">
        <v>487</v>
      </c>
      <c r="J47" s="347" t="s">
        <v>487</v>
      </c>
      <c r="K47" s="347" t="s">
        <v>487</v>
      </c>
      <c r="L47" s="347" t="s">
        <v>487</v>
      </c>
      <c r="M47" s="348" t="s">
        <v>487</v>
      </c>
    </row>
    <row r="48" spans="2:13" ht="27.75" customHeight="1" x14ac:dyDescent="0.15">
      <c r="B48" s="1188"/>
      <c r="C48" s="1189"/>
      <c r="D48" s="106"/>
      <c r="E48" s="1192" t="s">
        <v>38</v>
      </c>
      <c r="F48" s="1192"/>
      <c r="G48" s="1192"/>
      <c r="H48" s="1193"/>
      <c r="I48" s="346" t="s">
        <v>487</v>
      </c>
      <c r="J48" s="347" t="s">
        <v>487</v>
      </c>
      <c r="K48" s="347" t="s">
        <v>487</v>
      </c>
      <c r="L48" s="347" t="s">
        <v>487</v>
      </c>
      <c r="M48" s="348" t="s">
        <v>487</v>
      </c>
    </row>
    <row r="49" spans="2:13" ht="27.75" customHeight="1" x14ac:dyDescent="0.15">
      <c r="B49" s="1190"/>
      <c r="C49" s="1191"/>
      <c r="D49" s="106"/>
      <c r="E49" s="1192" t="s">
        <v>39</v>
      </c>
      <c r="F49" s="1192"/>
      <c r="G49" s="1192"/>
      <c r="H49" s="1193"/>
      <c r="I49" s="346" t="s">
        <v>487</v>
      </c>
      <c r="J49" s="347" t="s">
        <v>487</v>
      </c>
      <c r="K49" s="347" t="s">
        <v>487</v>
      </c>
      <c r="L49" s="347" t="s">
        <v>487</v>
      </c>
      <c r="M49" s="348" t="s">
        <v>487</v>
      </c>
    </row>
    <row r="50" spans="2:13" ht="27.75" customHeight="1" x14ac:dyDescent="0.15">
      <c r="B50" s="1186" t="s">
        <v>40</v>
      </c>
      <c r="C50" s="1187"/>
      <c r="D50" s="109"/>
      <c r="E50" s="1192" t="s">
        <v>41</v>
      </c>
      <c r="F50" s="1192"/>
      <c r="G50" s="1192"/>
      <c r="H50" s="1193"/>
      <c r="I50" s="346">
        <v>3620</v>
      </c>
      <c r="J50" s="347">
        <v>3461</v>
      </c>
      <c r="K50" s="347">
        <v>3476</v>
      </c>
      <c r="L50" s="347">
        <v>4035</v>
      </c>
      <c r="M50" s="348">
        <v>3930</v>
      </c>
    </row>
    <row r="51" spans="2:13" ht="27.75" customHeight="1" x14ac:dyDescent="0.15">
      <c r="B51" s="1188"/>
      <c r="C51" s="1189"/>
      <c r="D51" s="106"/>
      <c r="E51" s="1192" t="s">
        <v>42</v>
      </c>
      <c r="F51" s="1192"/>
      <c r="G51" s="1192"/>
      <c r="H51" s="1193"/>
      <c r="I51" s="346">
        <v>1233</v>
      </c>
      <c r="J51" s="347">
        <v>1507</v>
      </c>
      <c r="K51" s="347">
        <v>1446</v>
      </c>
      <c r="L51" s="347">
        <v>369</v>
      </c>
      <c r="M51" s="348">
        <v>322</v>
      </c>
    </row>
    <row r="52" spans="2:13" ht="27.75" customHeight="1" x14ac:dyDescent="0.15">
      <c r="B52" s="1190"/>
      <c r="C52" s="1191"/>
      <c r="D52" s="106"/>
      <c r="E52" s="1192" t="s">
        <v>43</v>
      </c>
      <c r="F52" s="1192"/>
      <c r="G52" s="1192"/>
      <c r="H52" s="1193"/>
      <c r="I52" s="346">
        <v>17569</v>
      </c>
      <c r="J52" s="347">
        <v>17644</v>
      </c>
      <c r="K52" s="347">
        <v>17206</v>
      </c>
      <c r="L52" s="347">
        <v>16475</v>
      </c>
      <c r="M52" s="348">
        <v>15361</v>
      </c>
    </row>
    <row r="53" spans="2:13" ht="27.75" customHeight="1" thickBot="1" x14ac:dyDescent="0.2">
      <c r="B53" s="1194" t="s">
        <v>19</v>
      </c>
      <c r="C53" s="1195"/>
      <c r="D53" s="110"/>
      <c r="E53" s="1196" t="s">
        <v>44</v>
      </c>
      <c r="F53" s="1196"/>
      <c r="G53" s="1196"/>
      <c r="H53" s="1197"/>
      <c r="I53" s="349">
        <v>2122</v>
      </c>
      <c r="J53" s="350">
        <v>1855</v>
      </c>
      <c r="K53" s="350">
        <v>1758</v>
      </c>
      <c r="L53" s="350">
        <v>986</v>
      </c>
      <c r="M53" s="351">
        <v>1068</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q8CdvrzROmPDbbmbjvciqHCTSrZI8FmsDVc9EBBLSq5RsbY4igRU5bok+BbhOatOTT5SE+Wfiy7NBUNM0LJpWg==" saltValue="7K4gx9oqZXW3W7FjmqCPF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40" zoomScale="60" zoomScaleNormal="60" zoomScaleSheetLayoutView="100" workbookViewId="0">
      <selection activeCell="H58" sqref="H58"/>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528</v>
      </c>
      <c r="G54" s="119" t="s">
        <v>529</v>
      </c>
      <c r="H54" s="120" t="s">
        <v>530</v>
      </c>
    </row>
    <row r="55" spans="2:8" ht="52.5" customHeight="1" x14ac:dyDescent="0.15">
      <c r="B55" s="121"/>
      <c r="C55" s="1213" t="s">
        <v>46</v>
      </c>
      <c r="D55" s="1213"/>
      <c r="E55" s="1214"/>
      <c r="F55" s="352">
        <v>1396</v>
      </c>
      <c r="G55" s="352">
        <v>1399</v>
      </c>
      <c r="H55" s="353">
        <v>1401</v>
      </c>
    </row>
    <row r="56" spans="2:8" ht="52.5" customHeight="1" x14ac:dyDescent="0.15">
      <c r="B56" s="122"/>
      <c r="C56" s="1215" t="s">
        <v>47</v>
      </c>
      <c r="D56" s="1215"/>
      <c r="E56" s="1216"/>
      <c r="F56" s="354">
        <v>281</v>
      </c>
      <c r="G56" s="354">
        <v>272</v>
      </c>
      <c r="H56" s="355">
        <v>290</v>
      </c>
    </row>
    <row r="57" spans="2:8" ht="53.25" customHeight="1" x14ac:dyDescent="0.15">
      <c r="B57" s="122"/>
      <c r="C57" s="1217" t="s">
        <v>48</v>
      </c>
      <c r="D57" s="1217"/>
      <c r="E57" s="1218"/>
      <c r="F57" s="356">
        <v>2764</v>
      </c>
      <c r="G57" s="356">
        <v>3290</v>
      </c>
      <c r="H57" s="357">
        <v>3230</v>
      </c>
    </row>
    <row r="58" spans="2:8" ht="45.75" customHeight="1" x14ac:dyDescent="0.15">
      <c r="B58" s="123"/>
      <c r="C58" s="1205" t="s">
        <v>559</v>
      </c>
      <c r="D58" s="1206"/>
      <c r="E58" s="1207"/>
      <c r="F58" s="358">
        <v>1557</v>
      </c>
      <c r="G58" s="358">
        <v>1558</v>
      </c>
      <c r="H58" s="359">
        <v>1559</v>
      </c>
    </row>
    <row r="59" spans="2:8" ht="45.75" customHeight="1" x14ac:dyDescent="0.15">
      <c r="B59" s="123"/>
      <c r="C59" s="1205" t="s">
        <v>560</v>
      </c>
      <c r="D59" s="1206"/>
      <c r="E59" s="1207"/>
      <c r="F59" s="358">
        <v>274</v>
      </c>
      <c r="G59" s="358">
        <v>498</v>
      </c>
      <c r="H59" s="359">
        <v>547</v>
      </c>
    </row>
    <row r="60" spans="2:8" ht="45.75" customHeight="1" x14ac:dyDescent="0.15">
      <c r="B60" s="123"/>
      <c r="C60" s="1205" t="s">
        <v>562</v>
      </c>
      <c r="D60" s="1206"/>
      <c r="E60" s="1207"/>
      <c r="F60" s="358">
        <v>322</v>
      </c>
      <c r="G60" s="358">
        <v>322</v>
      </c>
      <c r="H60" s="359">
        <v>322</v>
      </c>
    </row>
    <row r="61" spans="2:8" ht="45.75" customHeight="1" x14ac:dyDescent="0.15">
      <c r="B61" s="123"/>
      <c r="C61" s="1205" t="s">
        <v>561</v>
      </c>
      <c r="D61" s="1206"/>
      <c r="E61" s="1207"/>
      <c r="F61" s="358">
        <v>106</v>
      </c>
      <c r="G61" s="358">
        <v>388</v>
      </c>
      <c r="H61" s="359">
        <v>269</v>
      </c>
    </row>
    <row r="62" spans="2:8" ht="45.75" customHeight="1" thickBot="1" x14ac:dyDescent="0.2">
      <c r="B62" s="124"/>
      <c r="C62" s="1208" t="s">
        <v>563</v>
      </c>
      <c r="D62" s="1209"/>
      <c r="E62" s="1210"/>
      <c r="F62" s="360">
        <v>236</v>
      </c>
      <c r="G62" s="360">
        <v>236</v>
      </c>
      <c r="H62" s="361">
        <v>236</v>
      </c>
    </row>
    <row r="63" spans="2:8" ht="52.5" customHeight="1" thickBot="1" x14ac:dyDescent="0.2">
      <c r="B63" s="125"/>
      <c r="C63" s="1211" t="s">
        <v>49</v>
      </c>
      <c r="D63" s="1211"/>
      <c r="E63" s="1212"/>
      <c r="F63" s="362">
        <v>4441</v>
      </c>
      <c r="G63" s="362">
        <v>4960</v>
      </c>
      <c r="H63" s="363">
        <v>4921</v>
      </c>
    </row>
    <row r="64" spans="2:8" x14ac:dyDescent="0.15"/>
  </sheetData>
  <sheetProtection algorithmName="SHA-512" hashValue="zUALTDlCnQ0D6cDw0CY9BZiUJFlZI1ylUHY7Z08LwfXMj7u5ihOKu1Gx6P8Z3euAnOb3Lt8Kuxke/xrcAzePzw==" saltValue="rTw97vl5HjtfyUFm06CKf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525</v>
      </c>
      <c r="G2" s="139"/>
      <c r="H2" s="140"/>
    </row>
    <row r="3" spans="1:8" x14ac:dyDescent="0.15">
      <c r="A3" s="136" t="s">
        <v>518</v>
      </c>
      <c r="B3" s="141"/>
      <c r="C3" s="142"/>
      <c r="D3" s="143">
        <v>440795</v>
      </c>
      <c r="E3" s="144"/>
      <c r="F3" s="145">
        <v>200194</v>
      </c>
      <c r="G3" s="146"/>
      <c r="H3" s="147"/>
    </row>
    <row r="4" spans="1:8" x14ac:dyDescent="0.15">
      <c r="A4" s="148"/>
      <c r="B4" s="149"/>
      <c r="C4" s="150"/>
      <c r="D4" s="151">
        <v>185407</v>
      </c>
      <c r="E4" s="152"/>
      <c r="F4" s="153">
        <v>106422</v>
      </c>
      <c r="G4" s="154"/>
      <c r="H4" s="155"/>
    </row>
    <row r="5" spans="1:8" x14ac:dyDescent="0.15">
      <c r="A5" s="136" t="s">
        <v>520</v>
      </c>
      <c r="B5" s="141"/>
      <c r="C5" s="142"/>
      <c r="D5" s="143">
        <v>222417</v>
      </c>
      <c r="E5" s="144"/>
      <c r="F5" s="145">
        <v>196914</v>
      </c>
      <c r="G5" s="146"/>
      <c r="H5" s="147"/>
    </row>
    <row r="6" spans="1:8" x14ac:dyDescent="0.15">
      <c r="A6" s="148"/>
      <c r="B6" s="149"/>
      <c r="C6" s="150"/>
      <c r="D6" s="151">
        <v>106518</v>
      </c>
      <c r="E6" s="152"/>
      <c r="F6" s="153">
        <v>98966</v>
      </c>
      <c r="G6" s="154"/>
      <c r="H6" s="155"/>
    </row>
    <row r="7" spans="1:8" x14ac:dyDescent="0.15">
      <c r="A7" s="136" t="s">
        <v>521</v>
      </c>
      <c r="B7" s="141"/>
      <c r="C7" s="142"/>
      <c r="D7" s="143">
        <v>210780</v>
      </c>
      <c r="E7" s="144"/>
      <c r="F7" s="145">
        <v>204757</v>
      </c>
      <c r="G7" s="146"/>
      <c r="H7" s="147"/>
    </row>
    <row r="8" spans="1:8" x14ac:dyDescent="0.15">
      <c r="A8" s="148"/>
      <c r="B8" s="149"/>
      <c r="C8" s="150"/>
      <c r="D8" s="151">
        <v>133609</v>
      </c>
      <c r="E8" s="152"/>
      <c r="F8" s="153">
        <v>106071</v>
      </c>
      <c r="G8" s="154"/>
      <c r="H8" s="155"/>
    </row>
    <row r="9" spans="1:8" x14ac:dyDescent="0.15">
      <c r="A9" s="136" t="s">
        <v>522</v>
      </c>
      <c r="B9" s="141"/>
      <c r="C9" s="142"/>
      <c r="D9" s="143">
        <v>156128</v>
      </c>
      <c r="E9" s="144"/>
      <c r="F9" s="145">
        <v>194971</v>
      </c>
      <c r="G9" s="146"/>
      <c r="H9" s="147"/>
    </row>
    <row r="10" spans="1:8" x14ac:dyDescent="0.15">
      <c r="A10" s="148"/>
      <c r="B10" s="149"/>
      <c r="C10" s="150"/>
      <c r="D10" s="151">
        <v>113368</v>
      </c>
      <c r="E10" s="152"/>
      <c r="F10" s="153">
        <v>105966</v>
      </c>
      <c r="G10" s="154"/>
      <c r="H10" s="155"/>
    </row>
    <row r="11" spans="1:8" x14ac:dyDescent="0.15">
      <c r="A11" s="136" t="s">
        <v>523</v>
      </c>
      <c r="B11" s="141"/>
      <c r="C11" s="142"/>
      <c r="D11" s="143">
        <v>149359</v>
      </c>
      <c r="E11" s="144"/>
      <c r="F11" s="145">
        <v>224172</v>
      </c>
      <c r="G11" s="146"/>
      <c r="H11" s="147"/>
    </row>
    <row r="12" spans="1:8" x14ac:dyDescent="0.15">
      <c r="A12" s="148"/>
      <c r="B12" s="149"/>
      <c r="C12" s="156"/>
      <c r="D12" s="151">
        <v>79743</v>
      </c>
      <c r="E12" s="152"/>
      <c r="F12" s="153">
        <v>117611</v>
      </c>
      <c r="G12" s="154"/>
      <c r="H12" s="155"/>
    </row>
    <row r="13" spans="1:8" x14ac:dyDescent="0.15">
      <c r="A13" s="136"/>
      <c r="B13" s="141"/>
      <c r="C13" s="157"/>
      <c r="D13" s="158">
        <v>235896</v>
      </c>
      <c r="E13" s="159"/>
      <c r="F13" s="160">
        <v>204202</v>
      </c>
      <c r="G13" s="161"/>
      <c r="H13" s="147"/>
    </row>
    <row r="14" spans="1:8" x14ac:dyDescent="0.15">
      <c r="A14" s="148"/>
      <c r="B14" s="149"/>
      <c r="C14" s="150"/>
      <c r="D14" s="151">
        <v>123729</v>
      </c>
      <c r="E14" s="152"/>
      <c r="F14" s="153">
        <v>107007</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9.0500000000000007</v>
      </c>
      <c r="C19" s="162">
        <f>ROUND(VALUE(SUBSTITUTE(実質収支比率等に係る経年分析!G$48,"▲","-")),2)</f>
        <v>11.38</v>
      </c>
      <c r="D19" s="162">
        <f>ROUND(VALUE(SUBSTITUTE(実質収支比率等に係る経年分析!H$48,"▲","-")),2)</f>
        <v>13.64</v>
      </c>
      <c r="E19" s="162">
        <f>ROUND(VALUE(SUBSTITUTE(実質収支比率等に係る経年分析!I$48,"▲","-")),2)</f>
        <v>8.58</v>
      </c>
      <c r="F19" s="162">
        <f>ROUND(VALUE(SUBSTITUTE(実質収支比率等に係る経年分析!J$48,"▲","-")),2)</f>
        <v>9.7799999999999994</v>
      </c>
    </row>
    <row r="20" spans="1:11" x14ac:dyDescent="0.15">
      <c r="A20" s="162" t="s">
        <v>53</v>
      </c>
      <c r="B20" s="162">
        <f>ROUND(VALUE(SUBSTITUTE(実質収支比率等に係る経年分析!F$47,"▲","-")),2)</f>
        <v>25.41</v>
      </c>
      <c r="C20" s="162">
        <f>ROUND(VALUE(SUBSTITUTE(実質収支比率等に係る経年分析!G$47,"▲","-")),2)</f>
        <v>22.54</v>
      </c>
      <c r="D20" s="162">
        <f>ROUND(VALUE(SUBSTITUTE(実質収支比率等に係る経年分析!H$47,"▲","-")),2)</f>
        <v>22.58</v>
      </c>
      <c r="E20" s="162">
        <f>ROUND(VALUE(SUBSTITUTE(実質収支比率等に係る経年分析!I$47,"▲","-")),2)</f>
        <v>21.99</v>
      </c>
      <c r="F20" s="162">
        <f>ROUND(VALUE(SUBSTITUTE(実質収支比率等に係る経年分析!J$47,"▲","-")),2)</f>
        <v>21.61</v>
      </c>
    </row>
    <row r="21" spans="1:11" x14ac:dyDescent="0.15">
      <c r="A21" s="162" t="s">
        <v>54</v>
      </c>
      <c r="B21" s="162">
        <f>IF(ISNUMBER(VALUE(SUBSTITUTE(実質収支比率等に係る経年分析!F$49,"▲","-"))),ROUND(VALUE(SUBSTITUTE(実質収支比率等に係る経年分析!F$49,"▲","-")),2),NA())</f>
        <v>-12.74</v>
      </c>
      <c r="C21" s="162">
        <f>IF(ISNUMBER(VALUE(SUBSTITUTE(実質収支比率等に係る経年分析!G$49,"▲","-"))),ROUND(VALUE(SUBSTITUTE(実質収支比率等に係る経年分析!G$49,"▲","-")),2),NA())</f>
        <v>1.35</v>
      </c>
      <c r="D21" s="162">
        <f>IF(ISNUMBER(VALUE(SUBSTITUTE(実質収支比率等に係る経年分析!H$49,"▲","-"))),ROUND(VALUE(SUBSTITUTE(実質収支比率等に係る経年分析!H$49,"▲","-")),2),NA())</f>
        <v>-1.91</v>
      </c>
      <c r="E21" s="162">
        <f>IF(ISNUMBER(VALUE(SUBSTITUTE(実質収支比率等に係る経年分析!I$49,"▲","-"))),ROUND(VALUE(SUBSTITUTE(実質収支比率等に係る経年分析!I$49,"▲","-")),2),NA())</f>
        <v>-11.29</v>
      </c>
      <c r="F21" s="162">
        <f>IF(ISNUMBER(VALUE(SUBSTITUTE(実質収支比率等に係る経年分析!J$49,"▲","-"))),ROUND(VALUE(SUBSTITUTE(実質収支比率等に係る経年分析!J$49,"▲","-")),2),NA())</f>
        <v>-2.82</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0.44</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0.87</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1.79</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0.15</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str">
        <f>IF(連結実質赤字比率に係る赤字・黒字の構成分析!C$41="",NA(),連結実質赤字比率に係る赤字・黒字の構成分析!C$41)</f>
        <v>南阿蘇村下水道事業会計（生活排水処理事業）</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0.03</v>
      </c>
    </row>
    <row r="30" spans="1:11" x14ac:dyDescent="0.15">
      <c r="A30" s="163" t="str">
        <f>IF(連結実質赤字比率に係る赤字・黒字の構成分析!C$40="",NA(),連結実質赤字比率に係る赤字・黒字の構成分析!C$40)</f>
        <v>南阿蘇村後期高齢者医療特別会計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0.2</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0.2</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0.2</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0.26</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0.16</v>
      </c>
    </row>
    <row r="31" spans="1:11" x14ac:dyDescent="0.15">
      <c r="A31" s="163" t="str">
        <f>IF(連結実質赤字比率に係る赤字・黒字の構成分析!C$39="",NA(),連結実質赤字比率に係る赤字・黒字の構成分析!C$39)</f>
        <v>南阿蘇村国民健康保険特別会計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1.64</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0.82</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0.37</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0.05</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0.17</v>
      </c>
    </row>
    <row r="32" spans="1:11" x14ac:dyDescent="0.15">
      <c r="A32" s="163" t="str">
        <f>IF(連結実質赤字比率に係る赤字・黒字の構成分析!C$38="",NA(),連結実質赤字比率に係る赤字・黒字の構成分析!C$38)</f>
        <v>南阿蘇村下水道事業会計（農業集落排水事業）</v>
      </c>
      <c r="B32" s="163" t="e">
        <f>IF(ROUND(VALUE(SUBSTITUTE(連結実質赤字比率に係る赤字・黒字の構成分析!F$38,"▲", "-")), 2) &lt; 0, ABS(ROUND(VALUE(SUBSTITUTE(連結実質赤字比率に係る赤字・黒字の構成分析!F$38,"▲", "-")), 2)), NA())</f>
        <v>#VALUE!</v>
      </c>
      <c r="C32" s="163" t="e">
        <f>IF(ROUND(VALUE(SUBSTITUTE(連結実質赤字比率に係る赤字・黒字の構成分析!F$38,"▲", "-")), 2) &gt;= 0, ABS(ROUND(VALUE(SUBSTITUTE(連結実質赤字比率に係る赤字・黒字の構成分析!F$38,"▲", "-")), 2)), NA())</f>
        <v>#VALUE!</v>
      </c>
      <c r="D32" s="163" t="e">
        <f>IF(ROUND(VALUE(SUBSTITUTE(連結実質赤字比率に係る赤字・黒字の構成分析!G$38,"▲", "-")), 2) &lt; 0, ABS(ROUND(VALUE(SUBSTITUTE(連結実質赤字比率に係る赤字・黒字の構成分析!G$38,"▲", "-")), 2)), NA())</f>
        <v>#VALUE!</v>
      </c>
      <c r="E32" s="163" t="e">
        <f>IF(ROUND(VALUE(SUBSTITUTE(連結実質赤字比率に係る赤字・黒字の構成分析!G$38,"▲", "-")), 2) &gt;= 0, ABS(ROUND(VALUE(SUBSTITUTE(連結実質赤字比率に係る赤字・黒字の構成分析!G$38,"▲", "-")), 2)), NA())</f>
        <v>#VALUE!</v>
      </c>
      <c r="F32" s="163" t="e">
        <f>IF(ROUND(VALUE(SUBSTITUTE(連結実質赤字比率に係る赤字・黒字の構成分析!H$38,"▲", "-")), 2) &lt; 0, ABS(ROUND(VALUE(SUBSTITUTE(連結実質赤字比率に係る赤字・黒字の構成分析!H$38,"▲", "-")), 2)), NA())</f>
        <v>#VALUE!</v>
      </c>
      <c r="G32" s="163" t="e">
        <f>IF(ROUND(VALUE(SUBSTITUTE(連結実質赤字比率に係る赤字・黒字の構成分析!H$38,"▲", "-")), 2) &gt;= 0, ABS(ROUND(VALUE(SUBSTITUTE(連結実質赤字比率に係る赤字・黒字の構成分析!H$38,"▲", "-")), 2)), NA())</f>
        <v>#VALUE!</v>
      </c>
      <c r="H32" s="163" t="e">
        <f>IF(ROUND(VALUE(SUBSTITUTE(連結実質赤字比率に係る赤字・黒字の構成分析!I$38,"▲", "-")), 2) &lt; 0, ABS(ROUND(VALUE(SUBSTITUTE(連結実質赤字比率に係る赤字・黒字の構成分析!I$38,"▲", "-")), 2)), NA())</f>
        <v>#VALUE!</v>
      </c>
      <c r="I32" s="163" t="e">
        <f>IF(ROUND(VALUE(SUBSTITUTE(連結実質赤字比率に係る赤字・黒字の構成分析!I$38,"▲", "-")), 2) &gt;= 0, ABS(ROUND(VALUE(SUBSTITUTE(連結実質赤字比率に係る赤字・黒字の構成分析!I$38,"▲", "-")), 2)), NA())</f>
        <v>#VALUE!</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0.45</v>
      </c>
    </row>
    <row r="33" spans="1:16" x14ac:dyDescent="0.15">
      <c r="A33" s="163" t="str">
        <f>IF(連結実質赤字比率に係る赤字・黒字の構成分析!C$37="",NA(),連結実質赤字比率に係る赤字・黒字の構成分析!C$37)</f>
        <v>南阿蘇村介護保険特別会計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1.34</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1.75</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1.59</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0.66</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0.73</v>
      </c>
    </row>
    <row r="34" spans="1:16" x14ac:dyDescent="0.15">
      <c r="A34" s="163" t="str">
        <f>IF(連結実質赤字比率に係る赤字・黒字の構成分析!C$36="",NA(),連結実質赤字比率に係る赤字・黒字の構成分析!C$36)</f>
        <v>南阿蘇村簡易水道事業会計</v>
      </c>
      <c r="B34" s="163" t="e">
        <f>IF(ROUND(VALUE(SUBSTITUTE(連結実質赤字比率に係る赤字・黒字の構成分析!F$36,"▲", "-")), 2) &lt; 0, ABS(ROUND(VALUE(SUBSTITUTE(連結実質赤字比率に係る赤字・黒字の構成分析!F$36,"▲", "-")), 2)), NA())</f>
        <v>#VALUE!</v>
      </c>
      <c r="C34" s="163" t="e">
        <f>IF(ROUND(VALUE(SUBSTITUTE(連結実質赤字比率に係る赤字・黒字の構成分析!F$36,"▲", "-")), 2) &gt;= 0, ABS(ROUND(VALUE(SUBSTITUTE(連結実質赤字比率に係る赤字・黒字の構成分析!F$36,"▲", "-")), 2)), NA())</f>
        <v>#VALUE!</v>
      </c>
      <c r="D34" s="163" t="e">
        <f>IF(ROUND(VALUE(SUBSTITUTE(連結実質赤字比率に係る赤字・黒字の構成分析!G$36,"▲", "-")), 2) &lt; 0, ABS(ROUND(VALUE(SUBSTITUTE(連結実質赤字比率に係る赤字・黒字の構成分析!G$36,"▲", "-")), 2)), NA())</f>
        <v>#VALUE!</v>
      </c>
      <c r="E34" s="163" t="e">
        <f>IF(ROUND(VALUE(SUBSTITUTE(連結実質赤字比率に係る赤字・黒字の構成分析!G$36,"▲", "-")), 2) &gt;= 0, ABS(ROUND(VALUE(SUBSTITUTE(連結実質赤字比率に係る赤字・黒字の構成分析!G$36,"▲", "-")), 2)), NA())</f>
        <v>#VALUE!</v>
      </c>
      <c r="F34" s="163" t="e">
        <f>IF(ROUND(VALUE(SUBSTITUTE(連結実質赤字比率に係る赤字・黒字の構成分析!H$36,"▲", "-")), 2) &lt; 0, ABS(ROUND(VALUE(SUBSTITUTE(連結実質赤字比率に係る赤字・黒字の構成分析!H$36,"▲", "-")), 2)), NA())</f>
        <v>#VALUE!</v>
      </c>
      <c r="G34" s="163" t="e">
        <f>IF(ROUND(VALUE(SUBSTITUTE(連結実質赤字比率に係る赤字・黒字の構成分析!H$36,"▲", "-")), 2) &gt;= 0, ABS(ROUND(VALUE(SUBSTITUTE(連結実質赤字比率に係る赤字・黒字の構成分析!H$36,"▲", "-")), 2)), NA())</f>
        <v>#VALUE!</v>
      </c>
      <c r="H34" s="163" t="e">
        <f>IF(ROUND(VALUE(SUBSTITUTE(連結実質赤字比率に係る赤字・黒字の構成分析!I$36,"▲", "-")), 2) &lt; 0, ABS(ROUND(VALUE(SUBSTITUTE(連結実質赤字比率に係る赤字・黒字の構成分析!I$36,"▲", "-")), 2)), NA())</f>
        <v>#VALUE!</v>
      </c>
      <c r="I34" s="163" t="e">
        <f>IF(ROUND(VALUE(SUBSTITUTE(連結実質赤字比率に係る赤字・黒字の構成分析!I$36,"▲", "-")), 2) &gt;= 0, ABS(ROUND(VALUE(SUBSTITUTE(連結実質赤字比率に係る赤字・黒字の構成分析!I$36,"▲", "-")), 2)), NA())</f>
        <v>#VALUE!</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2.17</v>
      </c>
    </row>
    <row r="35" spans="1:16" x14ac:dyDescent="0.15">
      <c r="A35" s="163" t="str">
        <f>IF(連結実質赤字比率に係る赤字・黒字の構成分析!C$35="",NA(),連結実質赤字比率に係る赤字・黒字の構成分析!C$35)</f>
        <v>南阿蘇村上水道事業会計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2.96</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2.35</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2.46</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2.48</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2.52</v>
      </c>
    </row>
    <row r="36" spans="1:16" x14ac:dyDescent="0.15">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9.0500000000000007</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11.37</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13.63</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8.57</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9.77</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2064</v>
      </c>
      <c r="E42" s="164"/>
      <c r="F42" s="164"/>
      <c r="G42" s="164">
        <f>'実質公債費比率（分子）の構造'!L$52</f>
        <v>2643</v>
      </c>
      <c r="H42" s="164"/>
      <c r="I42" s="164"/>
      <c r="J42" s="164">
        <f>'実質公債費比率（分子）の構造'!M$52</f>
        <v>2897</v>
      </c>
      <c r="K42" s="164"/>
      <c r="L42" s="164"/>
      <c r="M42" s="164">
        <f>'実質公債費比率（分子）の構造'!N$52</f>
        <v>3035</v>
      </c>
      <c r="N42" s="164"/>
      <c r="O42" s="164"/>
      <c r="P42" s="164">
        <f>'実質公債費比率（分子）の構造'!O$52</f>
        <v>2010</v>
      </c>
    </row>
    <row r="43" spans="1:16" x14ac:dyDescent="0.15">
      <c r="A43" s="164" t="s">
        <v>16</v>
      </c>
      <c r="B43" s="164">
        <f>'実質公債費比率（分子）の構造'!K$51</f>
        <v>0</v>
      </c>
      <c r="C43" s="164"/>
      <c r="D43" s="164"/>
      <c r="E43" s="164">
        <f>'実質公債費比率（分子）の構造'!L$51</f>
        <v>0</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96</v>
      </c>
      <c r="C45" s="164"/>
      <c r="D45" s="164"/>
      <c r="E45" s="164">
        <f>'実質公債費比率（分子）の構造'!L$49</f>
        <v>57</v>
      </c>
      <c r="F45" s="164"/>
      <c r="G45" s="164"/>
      <c r="H45" s="164">
        <f>'実質公債費比率（分子）の構造'!M$49</f>
        <v>42</v>
      </c>
      <c r="I45" s="164"/>
      <c r="J45" s="164"/>
      <c r="K45" s="164">
        <f>'実質公債費比率（分子）の構造'!N$49</f>
        <v>40</v>
      </c>
      <c r="L45" s="164"/>
      <c r="M45" s="164"/>
      <c r="N45" s="164">
        <f>'実質公債費比率（分子）の構造'!O$49</f>
        <v>46</v>
      </c>
      <c r="O45" s="164"/>
      <c r="P45" s="164"/>
    </row>
    <row r="46" spans="1:16" x14ac:dyDescent="0.15">
      <c r="A46" s="164" t="s">
        <v>64</v>
      </c>
      <c r="B46" s="164">
        <f>'実質公債費比率（分子）の構造'!K$48</f>
        <v>83</v>
      </c>
      <c r="C46" s="164"/>
      <c r="D46" s="164"/>
      <c r="E46" s="164">
        <f>'実質公債費比率（分子）の構造'!L$48</f>
        <v>60</v>
      </c>
      <c r="F46" s="164"/>
      <c r="G46" s="164"/>
      <c r="H46" s="164">
        <f>'実質公債費比率（分子）の構造'!M$48</f>
        <v>80</v>
      </c>
      <c r="I46" s="164"/>
      <c r="J46" s="164"/>
      <c r="K46" s="164">
        <f>'実質公債費比率（分子）の構造'!N$48</f>
        <v>105</v>
      </c>
      <c r="L46" s="164"/>
      <c r="M46" s="164"/>
      <c r="N46" s="164">
        <f>'実質公債費比率（分子）の構造'!O$48</f>
        <v>139</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2339</v>
      </c>
      <c r="C49" s="164"/>
      <c r="D49" s="164"/>
      <c r="E49" s="164">
        <f>'実質公債費比率（分子）の構造'!L$45</f>
        <v>2996</v>
      </c>
      <c r="F49" s="164"/>
      <c r="G49" s="164"/>
      <c r="H49" s="164">
        <f>'実質公債費比率（分子）の構造'!M$45</f>
        <v>3353</v>
      </c>
      <c r="I49" s="164"/>
      <c r="J49" s="164"/>
      <c r="K49" s="164">
        <f>'実質公債費比率（分子）の構造'!N$45</f>
        <v>3524</v>
      </c>
      <c r="L49" s="164"/>
      <c r="M49" s="164"/>
      <c r="N49" s="164">
        <f>'実質公債費比率（分子）の構造'!O$45</f>
        <v>2489</v>
      </c>
      <c r="O49" s="164"/>
      <c r="P49" s="164"/>
    </row>
    <row r="50" spans="1:16" x14ac:dyDescent="0.15">
      <c r="A50" s="164" t="s">
        <v>67</v>
      </c>
      <c r="B50" s="164" t="e">
        <f>NA()</f>
        <v>#N/A</v>
      </c>
      <c r="C50" s="164">
        <f>IF(ISNUMBER('実質公債費比率（分子）の構造'!K$53),'実質公債費比率（分子）の構造'!K$53,NA())</f>
        <v>454</v>
      </c>
      <c r="D50" s="164" t="e">
        <f>NA()</f>
        <v>#N/A</v>
      </c>
      <c r="E50" s="164" t="e">
        <f>NA()</f>
        <v>#N/A</v>
      </c>
      <c r="F50" s="164">
        <f>IF(ISNUMBER('実質公債費比率（分子）の構造'!L$53),'実質公債費比率（分子）の構造'!L$53,NA())</f>
        <v>470</v>
      </c>
      <c r="G50" s="164" t="e">
        <f>NA()</f>
        <v>#N/A</v>
      </c>
      <c r="H50" s="164" t="e">
        <f>NA()</f>
        <v>#N/A</v>
      </c>
      <c r="I50" s="164">
        <f>IF(ISNUMBER('実質公債費比率（分子）の構造'!M$53),'実質公債費比率（分子）の構造'!M$53,NA())</f>
        <v>578</v>
      </c>
      <c r="J50" s="164" t="e">
        <f>NA()</f>
        <v>#N/A</v>
      </c>
      <c r="K50" s="164" t="e">
        <f>NA()</f>
        <v>#N/A</v>
      </c>
      <c r="L50" s="164">
        <f>IF(ISNUMBER('実質公債費比率（分子）の構造'!N$53),'実質公債費比率（分子）の構造'!N$53,NA())</f>
        <v>634</v>
      </c>
      <c r="M50" s="164" t="e">
        <f>NA()</f>
        <v>#N/A</v>
      </c>
      <c r="N50" s="164" t="e">
        <f>NA()</f>
        <v>#N/A</v>
      </c>
      <c r="O50" s="164">
        <f>IF(ISNUMBER('実質公債費比率（分子）の構造'!O$53),'実質公債費比率（分子）の構造'!O$53,NA())</f>
        <v>664</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17569</v>
      </c>
      <c r="E56" s="163"/>
      <c r="F56" s="163"/>
      <c r="G56" s="163">
        <f>'将来負担比率（分子）の構造'!J$52</f>
        <v>17644</v>
      </c>
      <c r="H56" s="163"/>
      <c r="I56" s="163"/>
      <c r="J56" s="163">
        <f>'将来負担比率（分子）の構造'!K$52</f>
        <v>17206</v>
      </c>
      <c r="K56" s="163"/>
      <c r="L56" s="163"/>
      <c r="M56" s="163">
        <f>'将来負担比率（分子）の構造'!L$52</f>
        <v>16475</v>
      </c>
      <c r="N56" s="163"/>
      <c r="O56" s="163"/>
      <c r="P56" s="163">
        <f>'将来負担比率（分子）の構造'!M$52</f>
        <v>15361</v>
      </c>
    </row>
    <row r="57" spans="1:16" x14ac:dyDescent="0.15">
      <c r="A57" s="163" t="s">
        <v>42</v>
      </c>
      <c r="B57" s="163"/>
      <c r="C57" s="163"/>
      <c r="D57" s="163">
        <f>'将来負担比率（分子）の構造'!I$51</f>
        <v>1233</v>
      </c>
      <c r="E57" s="163"/>
      <c r="F57" s="163"/>
      <c r="G57" s="163">
        <f>'将来負担比率（分子）の構造'!J$51</f>
        <v>1507</v>
      </c>
      <c r="H57" s="163"/>
      <c r="I57" s="163"/>
      <c r="J57" s="163">
        <f>'将来負担比率（分子）の構造'!K$51</f>
        <v>1446</v>
      </c>
      <c r="K57" s="163"/>
      <c r="L57" s="163"/>
      <c r="M57" s="163">
        <f>'将来負担比率（分子）の構造'!L$51</f>
        <v>369</v>
      </c>
      <c r="N57" s="163"/>
      <c r="O57" s="163"/>
      <c r="P57" s="163">
        <f>'将来負担比率（分子）の構造'!M$51</f>
        <v>322</v>
      </c>
    </row>
    <row r="58" spans="1:16" x14ac:dyDescent="0.15">
      <c r="A58" s="163" t="s">
        <v>41</v>
      </c>
      <c r="B58" s="163"/>
      <c r="C58" s="163"/>
      <c r="D58" s="163">
        <f>'将来負担比率（分子）の構造'!I$50</f>
        <v>3620</v>
      </c>
      <c r="E58" s="163"/>
      <c r="F58" s="163"/>
      <c r="G58" s="163">
        <f>'将来負担比率（分子）の構造'!J$50</f>
        <v>3461</v>
      </c>
      <c r="H58" s="163"/>
      <c r="I58" s="163"/>
      <c r="J58" s="163">
        <f>'将来負担比率（分子）の構造'!K$50</f>
        <v>3476</v>
      </c>
      <c r="K58" s="163"/>
      <c r="L58" s="163"/>
      <c r="M58" s="163">
        <f>'将来負担比率（分子）の構造'!L$50</f>
        <v>4035</v>
      </c>
      <c r="N58" s="163"/>
      <c r="O58" s="163"/>
      <c r="P58" s="163">
        <f>'将来負担比率（分子）の構造'!M$50</f>
        <v>3930</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f>'将来負担比率（分子）の構造'!I$46</f>
        <v>0</v>
      </c>
      <c r="C61" s="163"/>
      <c r="D61" s="163"/>
      <c r="E61" s="163">
        <f>'将来負担比率（分子）の構造'!J$46</f>
        <v>0</v>
      </c>
      <c r="F61" s="163"/>
      <c r="G61" s="163"/>
      <c r="H61" s="163">
        <f>'将来負担比率（分子）の構造'!K$46</f>
        <v>0</v>
      </c>
      <c r="I61" s="163"/>
      <c r="J61" s="163"/>
      <c r="K61" s="163">
        <f>'将来負担比率（分子）の構造'!L$46</f>
        <v>0</v>
      </c>
      <c r="L61" s="163"/>
      <c r="M61" s="163"/>
      <c r="N61" s="163">
        <f>'将来負担比率（分子）の構造'!M$46</f>
        <v>0</v>
      </c>
      <c r="O61" s="163"/>
      <c r="P61" s="163"/>
    </row>
    <row r="62" spans="1:16" x14ac:dyDescent="0.15">
      <c r="A62" s="163" t="s">
        <v>35</v>
      </c>
      <c r="B62" s="163">
        <f>'将来負担比率（分子）の構造'!I$45</f>
        <v>393</v>
      </c>
      <c r="C62" s="163"/>
      <c r="D62" s="163"/>
      <c r="E62" s="163">
        <f>'将来負担比率（分子）の構造'!J$45</f>
        <v>164</v>
      </c>
      <c r="F62" s="163"/>
      <c r="G62" s="163"/>
      <c r="H62" s="163">
        <f>'将来負担比率（分子）の構造'!K$45</f>
        <v>272</v>
      </c>
      <c r="I62" s="163"/>
      <c r="J62" s="163"/>
      <c r="K62" s="163">
        <f>'将来負担比率（分子）の構造'!L$45</f>
        <v>356</v>
      </c>
      <c r="L62" s="163"/>
      <c r="M62" s="163"/>
      <c r="N62" s="163">
        <f>'将来負担比率（分子）の構造'!M$45</f>
        <v>417</v>
      </c>
      <c r="O62" s="163"/>
      <c r="P62" s="163"/>
    </row>
    <row r="63" spans="1:16" x14ac:dyDescent="0.15">
      <c r="A63" s="163" t="s">
        <v>34</v>
      </c>
      <c r="B63" s="163">
        <f>'将来負担比率（分子）の構造'!I$44</f>
        <v>374</v>
      </c>
      <c r="C63" s="163"/>
      <c r="D63" s="163"/>
      <c r="E63" s="163">
        <f>'将来負担比率（分子）の構造'!J$44</f>
        <v>418</v>
      </c>
      <c r="F63" s="163"/>
      <c r="G63" s="163"/>
      <c r="H63" s="163">
        <f>'将来負担比率（分子）の構造'!K$44</f>
        <v>456</v>
      </c>
      <c r="I63" s="163"/>
      <c r="J63" s="163"/>
      <c r="K63" s="163">
        <f>'将来負担比率（分子）の構造'!L$44</f>
        <v>385</v>
      </c>
      <c r="L63" s="163"/>
      <c r="M63" s="163"/>
      <c r="N63" s="163">
        <f>'将来負担比率（分子）の構造'!M$44</f>
        <v>324</v>
      </c>
      <c r="O63" s="163"/>
      <c r="P63" s="163"/>
    </row>
    <row r="64" spans="1:16" x14ac:dyDescent="0.15">
      <c r="A64" s="163" t="s">
        <v>33</v>
      </c>
      <c r="B64" s="163">
        <f>'将来負担比率（分子）の構造'!I$43</f>
        <v>1020</v>
      </c>
      <c r="C64" s="163"/>
      <c r="D64" s="163"/>
      <c r="E64" s="163">
        <f>'将来負担比率（分子）の構造'!J$43</f>
        <v>1034</v>
      </c>
      <c r="F64" s="163"/>
      <c r="G64" s="163"/>
      <c r="H64" s="163">
        <f>'将来負担比率（分子）の構造'!K$43</f>
        <v>1069</v>
      </c>
      <c r="I64" s="163"/>
      <c r="J64" s="163"/>
      <c r="K64" s="163">
        <f>'将来負担比率（分子）の構造'!L$43</f>
        <v>1124</v>
      </c>
      <c r="L64" s="163"/>
      <c r="M64" s="163"/>
      <c r="N64" s="163">
        <f>'将来負担比率（分子）の構造'!M$43</f>
        <v>1311</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22756</v>
      </c>
      <c r="C66" s="163"/>
      <c r="D66" s="163"/>
      <c r="E66" s="163">
        <f>'将来負担比率（分子）の構造'!J$41</f>
        <v>22850</v>
      </c>
      <c r="F66" s="163"/>
      <c r="G66" s="163"/>
      <c r="H66" s="163">
        <f>'将来負担比率（分子）の構造'!K$41</f>
        <v>22089</v>
      </c>
      <c r="I66" s="163"/>
      <c r="J66" s="163"/>
      <c r="K66" s="163">
        <f>'将来負担比率（分子）の構造'!L$41</f>
        <v>19999</v>
      </c>
      <c r="L66" s="163"/>
      <c r="M66" s="163"/>
      <c r="N66" s="163">
        <f>'将来負担比率（分子）の構造'!M$41</f>
        <v>18628</v>
      </c>
      <c r="O66" s="163"/>
      <c r="P66" s="163"/>
    </row>
    <row r="67" spans="1:16" x14ac:dyDescent="0.15">
      <c r="A67" s="163" t="s">
        <v>71</v>
      </c>
      <c r="B67" s="163" t="e">
        <f>NA()</f>
        <v>#N/A</v>
      </c>
      <c r="C67" s="163">
        <f>IF(ISNUMBER('将来負担比率（分子）の構造'!I$53), IF('将来負担比率（分子）の構造'!I$53 &lt; 0, 0, '将来負担比率（分子）の構造'!I$53), NA())</f>
        <v>2122</v>
      </c>
      <c r="D67" s="163" t="e">
        <f>NA()</f>
        <v>#N/A</v>
      </c>
      <c r="E67" s="163" t="e">
        <f>NA()</f>
        <v>#N/A</v>
      </c>
      <c r="F67" s="163">
        <f>IF(ISNUMBER('将来負担比率（分子）の構造'!J$53), IF('将来負担比率（分子）の構造'!J$53 &lt; 0, 0, '将来負担比率（分子）の構造'!J$53), NA())</f>
        <v>1855</v>
      </c>
      <c r="G67" s="163" t="e">
        <f>NA()</f>
        <v>#N/A</v>
      </c>
      <c r="H67" s="163" t="e">
        <f>NA()</f>
        <v>#N/A</v>
      </c>
      <c r="I67" s="163">
        <f>IF(ISNUMBER('将来負担比率（分子）の構造'!K$53), IF('将来負担比率（分子）の構造'!K$53 &lt; 0, 0, '将来負担比率（分子）の構造'!K$53), NA())</f>
        <v>1758</v>
      </c>
      <c r="J67" s="163" t="e">
        <f>NA()</f>
        <v>#N/A</v>
      </c>
      <c r="K67" s="163" t="e">
        <f>NA()</f>
        <v>#N/A</v>
      </c>
      <c r="L67" s="163">
        <f>IF(ISNUMBER('将来負担比率（分子）の構造'!L$53), IF('将来負担比率（分子）の構造'!L$53 &lt; 0, 0, '将来負担比率（分子）の構造'!L$53), NA())</f>
        <v>986</v>
      </c>
      <c r="M67" s="163" t="e">
        <f>NA()</f>
        <v>#N/A</v>
      </c>
      <c r="N67" s="163" t="e">
        <f>NA()</f>
        <v>#N/A</v>
      </c>
      <c r="O67" s="163">
        <f>IF(ISNUMBER('将来負担比率（分子）の構造'!M$53), IF('将来負担比率（分子）の構造'!M$53 &lt; 0, 0, '将来負担比率（分子）の構造'!M$53), NA())</f>
        <v>1068</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1396</v>
      </c>
      <c r="C72" s="167">
        <f>基金残高に係る経年分析!G55</f>
        <v>1399</v>
      </c>
      <c r="D72" s="167">
        <f>基金残高に係る経年分析!H55</f>
        <v>1401</v>
      </c>
    </row>
    <row r="73" spans="1:16" x14ac:dyDescent="0.15">
      <c r="A73" s="166" t="s">
        <v>74</v>
      </c>
      <c r="B73" s="167">
        <f>基金残高に係る経年分析!F56</f>
        <v>281</v>
      </c>
      <c r="C73" s="167">
        <f>基金残高に係る経年分析!G56</f>
        <v>272</v>
      </c>
      <c r="D73" s="167">
        <f>基金残高に係る経年分析!H56</f>
        <v>290</v>
      </c>
    </row>
    <row r="74" spans="1:16" x14ac:dyDescent="0.15">
      <c r="A74" s="166" t="s">
        <v>75</v>
      </c>
      <c r="B74" s="167">
        <f>基金残高に係る経年分析!F57</f>
        <v>2764</v>
      </c>
      <c r="C74" s="167">
        <f>基金残高に係る経年分析!G57</f>
        <v>3290</v>
      </c>
      <c r="D74" s="167">
        <f>基金残高に係る経年分析!H57</f>
        <v>3230</v>
      </c>
    </row>
  </sheetData>
  <sheetProtection algorithmName="SHA-512" hashValue="OeF40jkCoQyyriSSogABJXMVyEbkJlwnm8hrCjsmD+lGJZs5bCaZhKI6lTiOkvFBftoSjOc0v9TjWn1XKcQOIw==" saltValue="eGut6skuARgq0zNo/5/pF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80" zoomScaleNormal="8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215</v>
      </c>
      <c r="C5" s="680"/>
      <c r="D5" s="680"/>
      <c r="E5" s="680"/>
      <c r="F5" s="680"/>
      <c r="G5" s="680"/>
      <c r="H5" s="680"/>
      <c r="I5" s="680"/>
      <c r="J5" s="680"/>
      <c r="K5" s="680"/>
      <c r="L5" s="680"/>
      <c r="M5" s="680"/>
      <c r="N5" s="680"/>
      <c r="O5" s="680"/>
      <c r="P5" s="680"/>
      <c r="Q5" s="681"/>
      <c r="R5" s="676">
        <v>1174069</v>
      </c>
      <c r="S5" s="677"/>
      <c r="T5" s="677"/>
      <c r="U5" s="677"/>
      <c r="V5" s="677"/>
      <c r="W5" s="677"/>
      <c r="X5" s="677"/>
      <c r="Y5" s="702"/>
      <c r="Z5" s="715">
        <v>9.6999999999999993</v>
      </c>
      <c r="AA5" s="715"/>
      <c r="AB5" s="715"/>
      <c r="AC5" s="715"/>
      <c r="AD5" s="716">
        <v>1174069</v>
      </c>
      <c r="AE5" s="716"/>
      <c r="AF5" s="716"/>
      <c r="AG5" s="716"/>
      <c r="AH5" s="716"/>
      <c r="AI5" s="716"/>
      <c r="AJ5" s="716"/>
      <c r="AK5" s="716"/>
      <c r="AL5" s="703">
        <v>17.899999999999999</v>
      </c>
      <c r="AM5" s="685"/>
      <c r="AN5" s="685"/>
      <c r="AO5" s="704"/>
      <c r="AP5" s="679" t="s">
        <v>216</v>
      </c>
      <c r="AQ5" s="680"/>
      <c r="AR5" s="680"/>
      <c r="AS5" s="680"/>
      <c r="AT5" s="680"/>
      <c r="AU5" s="680"/>
      <c r="AV5" s="680"/>
      <c r="AW5" s="680"/>
      <c r="AX5" s="680"/>
      <c r="AY5" s="680"/>
      <c r="AZ5" s="680"/>
      <c r="BA5" s="680"/>
      <c r="BB5" s="680"/>
      <c r="BC5" s="680"/>
      <c r="BD5" s="680"/>
      <c r="BE5" s="680"/>
      <c r="BF5" s="681"/>
      <c r="BG5" s="621">
        <v>1134718</v>
      </c>
      <c r="BH5" s="622"/>
      <c r="BI5" s="622"/>
      <c r="BJ5" s="622"/>
      <c r="BK5" s="622"/>
      <c r="BL5" s="622"/>
      <c r="BM5" s="622"/>
      <c r="BN5" s="623"/>
      <c r="BO5" s="659">
        <v>96.6</v>
      </c>
      <c r="BP5" s="659"/>
      <c r="BQ5" s="659"/>
      <c r="BR5" s="659"/>
      <c r="BS5" s="660" t="s">
        <v>122</v>
      </c>
      <c r="BT5" s="660"/>
      <c r="BU5" s="660"/>
      <c r="BV5" s="660"/>
      <c r="BW5" s="660"/>
      <c r="BX5" s="660"/>
      <c r="BY5" s="660"/>
      <c r="BZ5" s="660"/>
      <c r="CA5" s="660"/>
      <c r="CB5" s="700"/>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15">
      <c r="B6" s="618" t="s">
        <v>220</v>
      </c>
      <c r="C6" s="619"/>
      <c r="D6" s="619"/>
      <c r="E6" s="619"/>
      <c r="F6" s="619"/>
      <c r="G6" s="619"/>
      <c r="H6" s="619"/>
      <c r="I6" s="619"/>
      <c r="J6" s="619"/>
      <c r="K6" s="619"/>
      <c r="L6" s="619"/>
      <c r="M6" s="619"/>
      <c r="N6" s="619"/>
      <c r="O6" s="619"/>
      <c r="P6" s="619"/>
      <c r="Q6" s="620"/>
      <c r="R6" s="621">
        <v>123407</v>
      </c>
      <c r="S6" s="622"/>
      <c r="T6" s="622"/>
      <c r="U6" s="622"/>
      <c r="V6" s="622"/>
      <c r="W6" s="622"/>
      <c r="X6" s="622"/>
      <c r="Y6" s="623"/>
      <c r="Z6" s="659">
        <v>1</v>
      </c>
      <c r="AA6" s="659"/>
      <c r="AB6" s="659"/>
      <c r="AC6" s="659"/>
      <c r="AD6" s="660">
        <v>123407</v>
      </c>
      <c r="AE6" s="660"/>
      <c r="AF6" s="660"/>
      <c r="AG6" s="660"/>
      <c r="AH6" s="660"/>
      <c r="AI6" s="660"/>
      <c r="AJ6" s="660"/>
      <c r="AK6" s="660"/>
      <c r="AL6" s="624">
        <v>1.9</v>
      </c>
      <c r="AM6" s="625"/>
      <c r="AN6" s="625"/>
      <c r="AO6" s="661"/>
      <c r="AP6" s="618" t="s">
        <v>221</v>
      </c>
      <c r="AQ6" s="619"/>
      <c r="AR6" s="619"/>
      <c r="AS6" s="619"/>
      <c r="AT6" s="619"/>
      <c r="AU6" s="619"/>
      <c r="AV6" s="619"/>
      <c r="AW6" s="619"/>
      <c r="AX6" s="619"/>
      <c r="AY6" s="619"/>
      <c r="AZ6" s="619"/>
      <c r="BA6" s="619"/>
      <c r="BB6" s="619"/>
      <c r="BC6" s="619"/>
      <c r="BD6" s="619"/>
      <c r="BE6" s="619"/>
      <c r="BF6" s="620"/>
      <c r="BG6" s="621">
        <v>1134718</v>
      </c>
      <c r="BH6" s="622"/>
      <c r="BI6" s="622"/>
      <c r="BJ6" s="622"/>
      <c r="BK6" s="622"/>
      <c r="BL6" s="622"/>
      <c r="BM6" s="622"/>
      <c r="BN6" s="623"/>
      <c r="BO6" s="659">
        <v>96.6</v>
      </c>
      <c r="BP6" s="659"/>
      <c r="BQ6" s="659"/>
      <c r="BR6" s="659"/>
      <c r="BS6" s="660" t="s">
        <v>122</v>
      </c>
      <c r="BT6" s="660"/>
      <c r="BU6" s="660"/>
      <c r="BV6" s="660"/>
      <c r="BW6" s="660"/>
      <c r="BX6" s="660"/>
      <c r="BY6" s="660"/>
      <c r="BZ6" s="660"/>
      <c r="CA6" s="660"/>
      <c r="CB6" s="700"/>
      <c r="CD6" s="679" t="s">
        <v>222</v>
      </c>
      <c r="CE6" s="680"/>
      <c r="CF6" s="680"/>
      <c r="CG6" s="680"/>
      <c r="CH6" s="680"/>
      <c r="CI6" s="680"/>
      <c r="CJ6" s="680"/>
      <c r="CK6" s="680"/>
      <c r="CL6" s="680"/>
      <c r="CM6" s="680"/>
      <c r="CN6" s="680"/>
      <c r="CO6" s="680"/>
      <c r="CP6" s="680"/>
      <c r="CQ6" s="681"/>
      <c r="CR6" s="621">
        <v>87783</v>
      </c>
      <c r="CS6" s="622"/>
      <c r="CT6" s="622"/>
      <c r="CU6" s="622"/>
      <c r="CV6" s="622"/>
      <c r="CW6" s="622"/>
      <c r="CX6" s="622"/>
      <c r="CY6" s="623"/>
      <c r="CZ6" s="703">
        <v>0.8</v>
      </c>
      <c r="DA6" s="685"/>
      <c r="DB6" s="685"/>
      <c r="DC6" s="705"/>
      <c r="DD6" s="627" t="s">
        <v>122</v>
      </c>
      <c r="DE6" s="622"/>
      <c r="DF6" s="622"/>
      <c r="DG6" s="622"/>
      <c r="DH6" s="622"/>
      <c r="DI6" s="622"/>
      <c r="DJ6" s="622"/>
      <c r="DK6" s="622"/>
      <c r="DL6" s="622"/>
      <c r="DM6" s="622"/>
      <c r="DN6" s="622"/>
      <c r="DO6" s="622"/>
      <c r="DP6" s="623"/>
      <c r="DQ6" s="627">
        <v>87776</v>
      </c>
      <c r="DR6" s="622"/>
      <c r="DS6" s="622"/>
      <c r="DT6" s="622"/>
      <c r="DU6" s="622"/>
      <c r="DV6" s="622"/>
      <c r="DW6" s="622"/>
      <c r="DX6" s="622"/>
      <c r="DY6" s="622"/>
      <c r="DZ6" s="622"/>
      <c r="EA6" s="622"/>
      <c r="EB6" s="622"/>
      <c r="EC6" s="658"/>
    </row>
    <row r="7" spans="2:143" ht="11.25" customHeight="1" x14ac:dyDescent="0.15">
      <c r="B7" s="618" t="s">
        <v>223</v>
      </c>
      <c r="C7" s="619"/>
      <c r="D7" s="619"/>
      <c r="E7" s="619"/>
      <c r="F7" s="619"/>
      <c r="G7" s="619"/>
      <c r="H7" s="619"/>
      <c r="I7" s="619"/>
      <c r="J7" s="619"/>
      <c r="K7" s="619"/>
      <c r="L7" s="619"/>
      <c r="M7" s="619"/>
      <c r="N7" s="619"/>
      <c r="O7" s="619"/>
      <c r="P7" s="619"/>
      <c r="Q7" s="620"/>
      <c r="R7" s="621">
        <v>302</v>
      </c>
      <c r="S7" s="622"/>
      <c r="T7" s="622"/>
      <c r="U7" s="622"/>
      <c r="V7" s="622"/>
      <c r="W7" s="622"/>
      <c r="X7" s="622"/>
      <c r="Y7" s="623"/>
      <c r="Z7" s="659">
        <v>0</v>
      </c>
      <c r="AA7" s="659"/>
      <c r="AB7" s="659"/>
      <c r="AC7" s="659"/>
      <c r="AD7" s="660">
        <v>302</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372675</v>
      </c>
      <c r="BH7" s="622"/>
      <c r="BI7" s="622"/>
      <c r="BJ7" s="622"/>
      <c r="BK7" s="622"/>
      <c r="BL7" s="622"/>
      <c r="BM7" s="622"/>
      <c r="BN7" s="623"/>
      <c r="BO7" s="659">
        <v>31.7</v>
      </c>
      <c r="BP7" s="659"/>
      <c r="BQ7" s="659"/>
      <c r="BR7" s="659"/>
      <c r="BS7" s="660" t="s">
        <v>122</v>
      </c>
      <c r="BT7" s="660"/>
      <c r="BU7" s="660"/>
      <c r="BV7" s="660"/>
      <c r="BW7" s="660"/>
      <c r="BX7" s="660"/>
      <c r="BY7" s="660"/>
      <c r="BZ7" s="660"/>
      <c r="CA7" s="660"/>
      <c r="CB7" s="700"/>
      <c r="CD7" s="618" t="s">
        <v>225</v>
      </c>
      <c r="CE7" s="619"/>
      <c r="CF7" s="619"/>
      <c r="CG7" s="619"/>
      <c r="CH7" s="619"/>
      <c r="CI7" s="619"/>
      <c r="CJ7" s="619"/>
      <c r="CK7" s="619"/>
      <c r="CL7" s="619"/>
      <c r="CM7" s="619"/>
      <c r="CN7" s="619"/>
      <c r="CO7" s="619"/>
      <c r="CP7" s="619"/>
      <c r="CQ7" s="620"/>
      <c r="CR7" s="621">
        <v>2198487</v>
      </c>
      <c r="CS7" s="622"/>
      <c r="CT7" s="622"/>
      <c r="CU7" s="622"/>
      <c r="CV7" s="622"/>
      <c r="CW7" s="622"/>
      <c r="CX7" s="622"/>
      <c r="CY7" s="623"/>
      <c r="CZ7" s="659">
        <v>19.3</v>
      </c>
      <c r="DA7" s="659"/>
      <c r="DB7" s="659"/>
      <c r="DC7" s="659"/>
      <c r="DD7" s="627">
        <v>425582</v>
      </c>
      <c r="DE7" s="622"/>
      <c r="DF7" s="622"/>
      <c r="DG7" s="622"/>
      <c r="DH7" s="622"/>
      <c r="DI7" s="622"/>
      <c r="DJ7" s="622"/>
      <c r="DK7" s="622"/>
      <c r="DL7" s="622"/>
      <c r="DM7" s="622"/>
      <c r="DN7" s="622"/>
      <c r="DO7" s="622"/>
      <c r="DP7" s="623"/>
      <c r="DQ7" s="627">
        <v>1074977</v>
      </c>
      <c r="DR7" s="622"/>
      <c r="DS7" s="622"/>
      <c r="DT7" s="622"/>
      <c r="DU7" s="622"/>
      <c r="DV7" s="622"/>
      <c r="DW7" s="622"/>
      <c r="DX7" s="622"/>
      <c r="DY7" s="622"/>
      <c r="DZ7" s="622"/>
      <c r="EA7" s="622"/>
      <c r="EB7" s="622"/>
      <c r="EC7" s="658"/>
    </row>
    <row r="8" spans="2:143" ht="11.25" customHeight="1" x14ac:dyDescent="0.15">
      <c r="B8" s="618" t="s">
        <v>226</v>
      </c>
      <c r="C8" s="619"/>
      <c r="D8" s="619"/>
      <c r="E8" s="619"/>
      <c r="F8" s="619"/>
      <c r="G8" s="619"/>
      <c r="H8" s="619"/>
      <c r="I8" s="619"/>
      <c r="J8" s="619"/>
      <c r="K8" s="619"/>
      <c r="L8" s="619"/>
      <c r="M8" s="619"/>
      <c r="N8" s="619"/>
      <c r="O8" s="619"/>
      <c r="P8" s="619"/>
      <c r="Q8" s="620"/>
      <c r="R8" s="621">
        <v>3613</v>
      </c>
      <c r="S8" s="622"/>
      <c r="T8" s="622"/>
      <c r="U8" s="622"/>
      <c r="V8" s="622"/>
      <c r="W8" s="622"/>
      <c r="X8" s="622"/>
      <c r="Y8" s="623"/>
      <c r="Z8" s="659">
        <v>0</v>
      </c>
      <c r="AA8" s="659"/>
      <c r="AB8" s="659"/>
      <c r="AC8" s="659"/>
      <c r="AD8" s="660">
        <v>3613</v>
      </c>
      <c r="AE8" s="660"/>
      <c r="AF8" s="660"/>
      <c r="AG8" s="660"/>
      <c r="AH8" s="660"/>
      <c r="AI8" s="660"/>
      <c r="AJ8" s="660"/>
      <c r="AK8" s="660"/>
      <c r="AL8" s="624">
        <v>0.1</v>
      </c>
      <c r="AM8" s="625"/>
      <c r="AN8" s="625"/>
      <c r="AO8" s="661"/>
      <c r="AP8" s="618" t="s">
        <v>227</v>
      </c>
      <c r="AQ8" s="619"/>
      <c r="AR8" s="619"/>
      <c r="AS8" s="619"/>
      <c r="AT8" s="619"/>
      <c r="AU8" s="619"/>
      <c r="AV8" s="619"/>
      <c r="AW8" s="619"/>
      <c r="AX8" s="619"/>
      <c r="AY8" s="619"/>
      <c r="AZ8" s="619"/>
      <c r="BA8" s="619"/>
      <c r="BB8" s="619"/>
      <c r="BC8" s="619"/>
      <c r="BD8" s="619"/>
      <c r="BE8" s="619"/>
      <c r="BF8" s="620"/>
      <c r="BG8" s="621">
        <v>14014</v>
      </c>
      <c r="BH8" s="622"/>
      <c r="BI8" s="622"/>
      <c r="BJ8" s="622"/>
      <c r="BK8" s="622"/>
      <c r="BL8" s="622"/>
      <c r="BM8" s="622"/>
      <c r="BN8" s="623"/>
      <c r="BO8" s="659">
        <v>1.2</v>
      </c>
      <c r="BP8" s="659"/>
      <c r="BQ8" s="659"/>
      <c r="BR8" s="659"/>
      <c r="BS8" s="660" t="s">
        <v>122</v>
      </c>
      <c r="BT8" s="660"/>
      <c r="BU8" s="660"/>
      <c r="BV8" s="660"/>
      <c r="BW8" s="660"/>
      <c r="BX8" s="660"/>
      <c r="BY8" s="660"/>
      <c r="BZ8" s="660"/>
      <c r="CA8" s="660"/>
      <c r="CB8" s="700"/>
      <c r="CD8" s="618" t="s">
        <v>228</v>
      </c>
      <c r="CE8" s="619"/>
      <c r="CF8" s="619"/>
      <c r="CG8" s="619"/>
      <c r="CH8" s="619"/>
      <c r="CI8" s="619"/>
      <c r="CJ8" s="619"/>
      <c r="CK8" s="619"/>
      <c r="CL8" s="619"/>
      <c r="CM8" s="619"/>
      <c r="CN8" s="619"/>
      <c r="CO8" s="619"/>
      <c r="CP8" s="619"/>
      <c r="CQ8" s="620"/>
      <c r="CR8" s="621">
        <v>2396378</v>
      </c>
      <c r="CS8" s="622"/>
      <c r="CT8" s="622"/>
      <c r="CU8" s="622"/>
      <c r="CV8" s="622"/>
      <c r="CW8" s="622"/>
      <c r="CX8" s="622"/>
      <c r="CY8" s="623"/>
      <c r="CZ8" s="659">
        <v>21</v>
      </c>
      <c r="DA8" s="659"/>
      <c r="DB8" s="659"/>
      <c r="DC8" s="659"/>
      <c r="DD8" s="627">
        <v>20885</v>
      </c>
      <c r="DE8" s="622"/>
      <c r="DF8" s="622"/>
      <c r="DG8" s="622"/>
      <c r="DH8" s="622"/>
      <c r="DI8" s="622"/>
      <c r="DJ8" s="622"/>
      <c r="DK8" s="622"/>
      <c r="DL8" s="622"/>
      <c r="DM8" s="622"/>
      <c r="DN8" s="622"/>
      <c r="DO8" s="622"/>
      <c r="DP8" s="623"/>
      <c r="DQ8" s="627">
        <v>1565707</v>
      </c>
      <c r="DR8" s="622"/>
      <c r="DS8" s="622"/>
      <c r="DT8" s="622"/>
      <c r="DU8" s="622"/>
      <c r="DV8" s="622"/>
      <c r="DW8" s="622"/>
      <c r="DX8" s="622"/>
      <c r="DY8" s="622"/>
      <c r="DZ8" s="622"/>
      <c r="EA8" s="622"/>
      <c r="EB8" s="622"/>
      <c r="EC8" s="658"/>
    </row>
    <row r="9" spans="2:143" ht="11.25" customHeight="1" x14ac:dyDescent="0.15">
      <c r="B9" s="618" t="s">
        <v>229</v>
      </c>
      <c r="C9" s="619"/>
      <c r="D9" s="619"/>
      <c r="E9" s="619"/>
      <c r="F9" s="619"/>
      <c r="G9" s="619"/>
      <c r="H9" s="619"/>
      <c r="I9" s="619"/>
      <c r="J9" s="619"/>
      <c r="K9" s="619"/>
      <c r="L9" s="619"/>
      <c r="M9" s="619"/>
      <c r="N9" s="619"/>
      <c r="O9" s="619"/>
      <c r="P9" s="619"/>
      <c r="Q9" s="620"/>
      <c r="R9" s="621">
        <v>6091</v>
      </c>
      <c r="S9" s="622"/>
      <c r="T9" s="622"/>
      <c r="U9" s="622"/>
      <c r="V9" s="622"/>
      <c r="W9" s="622"/>
      <c r="X9" s="622"/>
      <c r="Y9" s="623"/>
      <c r="Z9" s="659">
        <v>0.1</v>
      </c>
      <c r="AA9" s="659"/>
      <c r="AB9" s="659"/>
      <c r="AC9" s="659"/>
      <c r="AD9" s="660">
        <v>6091</v>
      </c>
      <c r="AE9" s="660"/>
      <c r="AF9" s="660"/>
      <c r="AG9" s="660"/>
      <c r="AH9" s="660"/>
      <c r="AI9" s="660"/>
      <c r="AJ9" s="660"/>
      <c r="AK9" s="660"/>
      <c r="AL9" s="624">
        <v>0.1</v>
      </c>
      <c r="AM9" s="625"/>
      <c r="AN9" s="625"/>
      <c r="AO9" s="661"/>
      <c r="AP9" s="618" t="s">
        <v>230</v>
      </c>
      <c r="AQ9" s="619"/>
      <c r="AR9" s="619"/>
      <c r="AS9" s="619"/>
      <c r="AT9" s="619"/>
      <c r="AU9" s="619"/>
      <c r="AV9" s="619"/>
      <c r="AW9" s="619"/>
      <c r="AX9" s="619"/>
      <c r="AY9" s="619"/>
      <c r="AZ9" s="619"/>
      <c r="BA9" s="619"/>
      <c r="BB9" s="619"/>
      <c r="BC9" s="619"/>
      <c r="BD9" s="619"/>
      <c r="BE9" s="619"/>
      <c r="BF9" s="620"/>
      <c r="BG9" s="621">
        <v>305277</v>
      </c>
      <c r="BH9" s="622"/>
      <c r="BI9" s="622"/>
      <c r="BJ9" s="622"/>
      <c r="BK9" s="622"/>
      <c r="BL9" s="622"/>
      <c r="BM9" s="622"/>
      <c r="BN9" s="623"/>
      <c r="BO9" s="659">
        <v>26</v>
      </c>
      <c r="BP9" s="659"/>
      <c r="BQ9" s="659"/>
      <c r="BR9" s="659"/>
      <c r="BS9" s="660" t="s">
        <v>122</v>
      </c>
      <c r="BT9" s="660"/>
      <c r="BU9" s="660"/>
      <c r="BV9" s="660"/>
      <c r="BW9" s="660"/>
      <c r="BX9" s="660"/>
      <c r="BY9" s="660"/>
      <c r="BZ9" s="660"/>
      <c r="CA9" s="660"/>
      <c r="CB9" s="700"/>
      <c r="CD9" s="618" t="s">
        <v>231</v>
      </c>
      <c r="CE9" s="619"/>
      <c r="CF9" s="619"/>
      <c r="CG9" s="619"/>
      <c r="CH9" s="619"/>
      <c r="CI9" s="619"/>
      <c r="CJ9" s="619"/>
      <c r="CK9" s="619"/>
      <c r="CL9" s="619"/>
      <c r="CM9" s="619"/>
      <c r="CN9" s="619"/>
      <c r="CO9" s="619"/>
      <c r="CP9" s="619"/>
      <c r="CQ9" s="620"/>
      <c r="CR9" s="621">
        <v>851207</v>
      </c>
      <c r="CS9" s="622"/>
      <c r="CT9" s="622"/>
      <c r="CU9" s="622"/>
      <c r="CV9" s="622"/>
      <c r="CW9" s="622"/>
      <c r="CX9" s="622"/>
      <c r="CY9" s="623"/>
      <c r="CZ9" s="659">
        <v>7.5</v>
      </c>
      <c r="DA9" s="659"/>
      <c r="DB9" s="659"/>
      <c r="DC9" s="659"/>
      <c r="DD9" s="627">
        <v>12516</v>
      </c>
      <c r="DE9" s="622"/>
      <c r="DF9" s="622"/>
      <c r="DG9" s="622"/>
      <c r="DH9" s="622"/>
      <c r="DI9" s="622"/>
      <c r="DJ9" s="622"/>
      <c r="DK9" s="622"/>
      <c r="DL9" s="622"/>
      <c r="DM9" s="622"/>
      <c r="DN9" s="622"/>
      <c r="DO9" s="622"/>
      <c r="DP9" s="623"/>
      <c r="DQ9" s="627">
        <v>610105</v>
      </c>
      <c r="DR9" s="622"/>
      <c r="DS9" s="622"/>
      <c r="DT9" s="622"/>
      <c r="DU9" s="622"/>
      <c r="DV9" s="622"/>
      <c r="DW9" s="622"/>
      <c r="DX9" s="622"/>
      <c r="DY9" s="622"/>
      <c r="DZ9" s="622"/>
      <c r="EA9" s="622"/>
      <c r="EB9" s="622"/>
      <c r="EC9" s="658"/>
    </row>
    <row r="10" spans="2:143" ht="11.25" customHeight="1" x14ac:dyDescent="0.15">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25759</v>
      </c>
      <c r="BH10" s="622"/>
      <c r="BI10" s="622"/>
      <c r="BJ10" s="622"/>
      <c r="BK10" s="622"/>
      <c r="BL10" s="622"/>
      <c r="BM10" s="622"/>
      <c r="BN10" s="623"/>
      <c r="BO10" s="659">
        <v>2.2000000000000002</v>
      </c>
      <c r="BP10" s="659"/>
      <c r="BQ10" s="659"/>
      <c r="BR10" s="659"/>
      <c r="BS10" s="660" t="s">
        <v>122</v>
      </c>
      <c r="BT10" s="660"/>
      <c r="BU10" s="660"/>
      <c r="BV10" s="660"/>
      <c r="BW10" s="660"/>
      <c r="BX10" s="660"/>
      <c r="BY10" s="660"/>
      <c r="BZ10" s="660"/>
      <c r="CA10" s="660"/>
      <c r="CB10" s="700"/>
      <c r="CD10" s="618" t="s">
        <v>234</v>
      </c>
      <c r="CE10" s="619"/>
      <c r="CF10" s="619"/>
      <c r="CG10" s="619"/>
      <c r="CH10" s="619"/>
      <c r="CI10" s="619"/>
      <c r="CJ10" s="619"/>
      <c r="CK10" s="619"/>
      <c r="CL10" s="619"/>
      <c r="CM10" s="619"/>
      <c r="CN10" s="619"/>
      <c r="CO10" s="619"/>
      <c r="CP10" s="619"/>
      <c r="CQ10" s="620"/>
      <c r="CR10" s="621" t="s">
        <v>122</v>
      </c>
      <c r="CS10" s="622"/>
      <c r="CT10" s="622"/>
      <c r="CU10" s="622"/>
      <c r="CV10" s="622"/>
      <c r="CW10" s="622"/>
      <c r="CX10" s="622"/>
      <c r="CY10" s="623"/>
      <c r="CZ10" s="659" t="s">
        <v>122</v>
      </c>
      <c r="DA10" s="659"/>
      <c r="DB10" s="659"/>
      <c r="DC10" s="659"/>
      <c r="DD10" s="627" t="s">
        <v>122</v>
      </c>
      <c r="DE10" s="622"/>
      <c r="DF10" s="622"/>
      <c r="DG10" s="622"/>
      <c r="DH10" s="622"/>
      <c r="DI10" s="622"/>
      <c r="DJ10" s="622"/>
      <c r="DK10" s="622"/>
      <c r="DL10" s="622"/>
      <c r="DM10" s="622"/>
      <c r="DN10" s="622"/>
      <c r="DO10" s="622"/>
      <c r="DP10" s="623"/>
      <c r="DQ10" s="627" t="s">
        <v>122</v>
      </c>
      <c r="DR10" s="622"/>
      <c r="DS10" s="622"/>
      <c r="DT10" s="622"/>
      <c r="DU10" s="622"/>
      <c r="DV10" s="622"/>
      <c r="DW10" s="622"/>
      <c r="DX10" s="622"/>
      <c r="DY10" s="622"/>
      <c r="DZ10" s="622"/>
      <c r="EA10" s="622"/>
      <c r="EB10" s="622"/>
      <c r="EC10" s="658"/>
    </row>
    <row r="11" spans="2:143" ht="11.25" customHeight="1" x14ac:dyDescent="0.15">
      <c r="B11" s="618" t="s">
        <v>235</v>
      </c>
      <c r="C11" s="619"/>
      <c r="D11" s="619"/>
      <c r="E11" s="619"/>
      <c r="F11" s="619"/>
      <c r="G11" s="619"/>
      <c r="H11" s="619"/>
      <c r="I11" s="619"/>
      <c r="J11" s="619"/>
      <c r="K11" s="619"/>
      <c r="L11" s="619"/>
      <c r="M11" s="619"/>
      <c r="N11" s="619"/>
      <c r="O11" s="619"/>
      <c r="P11" s="619"/>
      <c r="Q11" s="620"/>
      <c r="R11" s="621">
        <v>251844</v>
      </c>
      <c r="S11" s="622"/>
      <c r="T11" s="622"/>
      <c r="U11" s="622"/>
      <c r="V11" s="622"/>
      <c r="W11" s="622"/>
      <c r="X11" s="622"/>
      <c r="Y11" s="623"/>
      <c r="Z11" s="624">
        <v>2.1</v>
      </c>
      <c r="AA11" s="625"/>
      <c r="AB11" s="625"/>
      <c r="AC11" s="626"/>
      <c r="AD11" s="627">
        <v>251844</v>
      </c>
      <c r="AE11" s="622"/>
      <c r="AF11" s="622"/>
      <c r="AG11" s="622"/>
      <c r="AH11" s="622"/>
      <c r="AI11" s="622"/>
      <c r="AJ11" s="622"/>
      <c r="AK11" s="623"/>
      <c r="AL11" s="624">
        <v>3.8</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27625</v>
      </c>
      <c r="BH11" s="622"/>
      <c r="BI11" s="622"/>
      <c r="BJ11" s="622"/>
      <c r="BK11" s="622"/>
      <c r="BL11" s="622"/>
      <c r="BM11" s="622"/>
      <c r="BN11" s="623"/>
      <c r="BO11" s="659">
        <v>2.4</v>
      </c>
      <c r="BP11" s="659"/>
      <c r="BQ11" s="659"/>
      <c r="BR11" s="659"/>
      <c r="BS11" s="660" t="s">
        <v>122</v>
      </c>
      <c r="BT11" s="660"/>
      <c r="BU11" s="660"/>
      <c r="BV11" s="660"/>
      <c r="BW11" s="660"/>
      <c r="BX11" s="660"/>
      <c r="BY11" s="660"/>
      <c r="BZ11" s="660"/>
      <c r="CA11" s="660"/>
      <c r="CB11" s="700"/>
      <c r="CD11" s="618" t="s">
        <v>237</v>
      </c>
      <c r="CE11" s="619"/>
      <c r="CF11" s="619"/>
      <c r="CG11" s="619"/>
      <c r="CH11" s="619"/>
      <c r="CI11" s="619"/>
      <c r="CJ11" s="619"/>
      <c r="CK11" s="619"/>
      <c r="CL11" s="619"/>
      <c r="CM11" s="619"/>
      <c r="CN11" s="619"/>
      <c r="CO11" s="619"/>
      <c r="CP11" s="619"/>
      <c r="CQ11" s="620"/>
      <c r="CR11" s="621">
        <v>915160</v>
      </c>
      <c r="CS11" s="622"/>
      <c r="CT11" s="622"/>
      <c r="CU11" s="622"/>
      <c r="CV11" s="622"/>
      <c r="CW11" s="622"/>
      <c r="CX11" s="622"/>
      <c r="CY11" s="623"/>
      <c r="CZ11" s="659">
        <v>8</v>
      </c>
      <c r="DA11" s="659"/>
      <c r="DB11" s="659"/>
      <c r="DC11" s="659"/>
      <c r="DD11" s="627">
        <v>221425</v>
      </c>
      <c r="DE11" s="622"/>
      <c r="DF11" s="622"/>
      <c r="DG11" s="622"/>
      <c r="DH11" s="622"/>
      <c r="DI11" s="622"/>
      <c r="DJ11" s="622"/>
      <c r="DK11" s="622"/>
      <c r="DL11" s="622"/>
      <c r="DM11" s="622"/>
      <c r="DN11" s="622"/>
      <c r="DO11" s="622"/>
      <c r="DP11" s="623"/>
      <c r="DQ11" s="627">
        <v>368720</v>
      </c>
      <c r="DR11" s="622"/>
      <c r="DS11" s="622"/>
      <c r="DT11" s="622"/>
      <c r="DU11" s="622"/>
      <c r="DV11" s="622"/>
      <c r="DW11" s="622"/>
      <c r="DX11" s="622"/>
      <c r="DY11" s="622"/>
      <c r="DZ11" s="622"/>
      <c r="EA11" s="622"/>
      <c r="EB11" s="622"/>
      <c r="EC11" s="658"/>
    </row>
    <row r="12" spans="2:143" ht="11.25" customHeight="1" x14ac:dyDescent="0.15">
      <c r="B12" s="618" t="s">
        <v>238</v>
      </c>
      <c r="C12" s="619"/>
      <c r="D12" s="619"/>
      <c r="E12" s="619"/>
      <c r="F12" s="619"/>
      <c r="G12" s="619"/>
      <c r="H12" s="619"/>
      <c r="I12" s="619"/>
      <c r="J12" s="619"/>
      <c r="K12" s="619"/>
      <c r="L12" s="619"/>
      <c r="M12" s="619"/>
      <c r="N12" s="619"/>
      <c r="O12" s="619"/>
      <c r="P12" s="619"/>
      <c r="Q12" s="620"/>
      <c r="R12" s="621">
        <v>27649</v>
      </c>
      <c r="S12" s="622"/>
      <c r="T12" s="622"/>
      <c r="U12" s="622"/>
      <c r="V12" s="622"/>
      <c r="W12" s="622"/>
      <c r="X12" s="622"/>
      <c r="Y12" s="623"/>
      <c r="Z12" s="659">
        <v>0.2</v>
      </c>
      <c r="AA12" s="659"/>
      <c r="AB12" s="659"/>
      <c r="AC12" s="659"/>
      <c r="AD12" s="660">
        <v>27649</v>
      </c>
      <c r="AE12" s="660"/>
      <c r="AF12" s="660"/>
      <c r="AG12" s="660"/>
      <c r="AH12" s="660"/>
      <c r="AI12" s="660"/>
      <c r="AJ12" s="660"/>
      <c r="AK12" s="660"/>
      <c r="AL12" s="624">
        <v>0.4</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648006</v>
      </c>
      <c r="BH12" s="622"/>
      <c r="BI12" s="622"/>
      <c r="BJ12" s="622"/>
      <c r="BK12" s="622"/>
      <c r="BL12" s="622"/>
      <c r="BM12" s="622"/>
      <c r="BN12" s="623"/>
      <c r="BO12" s="659">
        <v>55.2</v>
      </c>
      <c r="BP12" s="659"/>
      <c r="BQ12" s="659"/>
      <c r="BR12" s="659"/>
      <c r="BS12" s="660" t="s">
        <v>122</v>
      </c>
      <c r="BT12" s="660"/>
      <c r="BU12" s="660"/>
      <c r="BV12" s="660"/>
      <c r="BW12" s="660"/>
      <c r="BX12" s="660"/>
      <c r="BY12" s="660"/>
      <c r="BZ12" s="660"/>
      <c r="CA12" s="660"/>
      <c r="CB12" s="700"/>
      <c r="CD12" s="618" t="s">
        <v>240</v>
      </c>
      <c r="CE12" s="619"/>
      <c r="CF12" s="619"/>
      <c r="CG12" s="619"/>
      <c r="CH12" s="619"/>
      <c r="CI12" s="619"/>
      <c r="CJ12" s="619"/>
      <c r="CK12" s="619"/>
      <c r="CL12" s="619"/>
      <c r="CM12" s="619"/>
      <c r="CN12" s="619"/>
      <c r="CO12" s="619"/>
      <c r="CP12" s="619"/>
      <c r="CQ12" s="620"/>
      <c r="CR12" s="621">
        <v>388822</v>
      </c>
      <c r="CS12" s="622"/>
      <c r="CT12" s="622"/>
      <c r="CU12" s="622"/>
      <c r="CV12" s="622"/>
      <c r="CW12" s="622"/>
      <c r="CX12" s="622"/>
      <c r="CY12" s="623"/>
      <c r="CZ12" s="659">
        <v>3.4</v>
      </c>
      <c r="DA12" s="659"/>
      <c r="DB12" s="659"/>
      <c r="DC12" s="659"/>
      <c r="DD12" s="627">
        <v>206782</v>
      </c>
      <c r="DE12" s="622"/>
      <c r="DF12" s="622"/>
      <c r="DG12" s="622"/>
      <c r="DH12" s="622"/>
      <c r="DI12" s="622"/>
      <c r="DJ12" s="622"/>
      <c r="DK12" s="622"/>
      <c r="DL12" s="622"/>
      <c r="DM12" s="622"/>
      <c r="DN12" s="622"/>
      <c r="DO12" s="622"/>
      <c r="DP12" s="623"/>
      <c r="DQ12" s="627">
        <v>129429</v>
      </c>
      <c r="DR12" s="622"/>
      <c r="DS12" s="622"/>
      <c r="DT12" s="622"/>
      <c r="DU12" s="622"/>
      <c r="DV12" s="622"/>
      <c r="DW12" s="622"/>
      <c r="DX12" s="622"/>
      <c r="DY12" s="622"/>
      <c r="DZ12" s="622"/>
      <c r="EA12" s="622"/>
      <c r="EB12" s="622"/>
      <c r="EC12" s="658"/>
    </row>
    <row r="13" spans="2:143" ht="11.25" customHeight="1" x14ac:dyDescent="0.15">
      <c r="B13" s="618" t="s">
        <v>241</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646671</v>
      </c>
      <c r="BH13" s="622"/>
      <c r="BI13" s="622"/>
      <c r="BJ13" s="622"/>
      <c r="BK13" s="622"/>
      <c r="BL13" s="622"/>
      <c r="BM13" s="622"/>
      <c r="BN13" s="623"/>
      <c r="BO13" s="659">
        <v>55.1</v>
      </c>
      <c r="BP13" s="659"/>
      <c r="BQ13" s="659"/>
      <c r="BR13" s="659"/>
      <c r="BS13" s="660" t="s">
        <v>122</v>
      </c>
      <c r="BT13" s="660"/>
      <c r="BU13" s="660"/>
      <c r="BV13" s="660"/>
      <c r="BW13" s="660"/>
      <c r="BX13" s="660"/>
      <c r="BY13" s="660"/>
      <c r="BZ13" s="660"/>
      <c r="CA13" s="660"/>
      <c r="CB13" s="700"/>
      <c r="CD13" s="618" t="s">
        <v>243</v>
      </c>
      <c r="CE13" s="619"/>
      <c r="CF13" s="619"/>
      <c r="CG13" s="619"/>
      <c r="CH13" s="619"/>
      <c r="CI13" s="619"/>
      <c r="CJ13" s="619"/>
      <c r="CK13" s="619"/>
      <c r="CL13" s="619"/>
      <c r="CM13" s="619"/>
      <c r="CN13" s="619"/>
      <c r="CO13" s="619"/>
      <c r="CP13" s="619"/>
      <c r="CQ13" s="620"/>
      <c r="CR13" s="621">
        <v>715517</v>
      </c>
      <c r="CS13" s="622"/>
      <c r="CT13" s="622"/>
      <c r="CU13" s="622"/>
      <c r="CV13" s="622"/>
      <c r="CW13" s="622"/>
      <c r="CX13" s="622"/>
      <c r="CY13" s="623"/>
      <c r="CZ13" s="659">
        <v>6.3</v>
      </c>
      <c r="DA13" s="659"/>
      <c r="DB13" s="659"/>
      <c r="DC13" s="659"/>
      <c r="DD13" s="627">
        <v>442040</v>
      </c>
      <c r="DE13" s="622"/>
      <c r="DF13" s="622"/>
      <c r="DG13" s="622"/>
      <c r="DH13" s="622"/>
      <c r="DI13" s="622"/>
      <c r="DJ13" s="622"/>
      <c r="DK13" s="622"/>
      <c r="DL13" s="622"/>
      <c r="DM13" s="622"/>
      <c r="DN13" s="622"/>
      <c r="DO13" s="622"/>
      <c r="DP13" s="623"/>
      <c r="DQ13" s="627">
        <v>270791</v>
      </c>
      <c r="DR13" s="622"/>
      <c r="DS13" s="622"/>
      <c r="DT13" s="622"/>
      <c r="DU13" s="622"/>
      <c r="DV13" s="622"/>
      <c r="DW13" s="622"/>
      <c r="DX13" s="622"/>
      <c r="DY13" s="622"/>
      <c r="DZ13" s="622"/>
      <c r="EA13" s="622"/>
      <c r="EB13" s="622"/>
      <c r="EC13" s="658"/>
    </row>
    <row r="14" spans="2:143" ht="11.25" customHeight="1" x14ac:dyDescent="0.15">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51993</v>
      </c>
      <c r="BH14" s="622"/>
      <c r="BI14" s="622"/>
      <c r="BJ14" s="622"/>
      <c r="BK14" s="622"/>
      <c r="BL14" s="622"/>
      <c r="BM14" s="622"/>
      <c r="BN14" s="623"/>
      <c r="BO14" s="659">
        <v>4.4000000000000004</v>
      </c>
      <c r="BP14" s="659"/>
      <c r="BQ14" s="659"/>
      <c r="BR14" s="659"/>
      <c r="BS14" s="660" t="s">
        <v>122</v>
      </c>
      <c r="BT14" s="660"/>
      <c r="BU14" s="660"/>
      <c r="BV14" s="660"/>
      <c r="BW14" s="660"/>
      <c r="BX14" s="660"/>
      <c r="BY14" s="660"/>
      <c r="BZ14" s="660"/>
      <c r="CA14" s="660"/>
      <c r="CB14" s="700"/>
      <c r="CD14" s="618" t="s">
        <v>246</v>
      </c>
      <c r="CE14" s="619"/>
      <c r="CF14" s="619"/>
      <c r="CG14" s="619"/>
      <c r="CH14" s="619"/>
      <c r="CI14" s="619"/>
      <c r="CJ14" s="619"/>
      <c r="CK14" s="619"/>
      <c r="CL14" s="619"/>
      <c r="CM14" s="619"/>
      <c r="CN14" s="619"/>
      <c r="CO14" s="619"/>
      <c r="CP14" s="619"/>
      <c r="CQ14" s="620"/>
      <c r="CR14" s="621">
        <v>314367</v>
      </c>
      <c r="CS14" s="622"/>
      <c r="CT14" s="622"/>
      <c r="CU14" s="622"/>
      <c r="CV14" s="622"/>
      <c r="CW14" s="622"/>
      <c r="CX14" s="622"/>
      <c r="CY14" s="623"/>
      <c r="CZ14" s="659">
        <v>2.8</v>
      </c>
      <c r="DA14" s="659"/>
      <c r="DB14" s="659"/>
      <c r="DC14" s="659"/>
      <c r="DD14" s="627">
        <v>39621</v>
      </c>
      <c r="DE14" s="622"/>
      <c r="DF14" s="622"/>
      <c r="DG14" s="622"/>
      <c r="DH14" s="622"/>
      <c r="DI14" s="622"/>
      <c r="DJ14" s="622"/>
      <c r="DK14" s="622"/>
      <c r="DL14" s="622"/>
      <c r="DM14" s="622"/>
      <c r="DN14" s="622"/>
      <c r="DO14" s="622"/>
      <c r="DP14" s="623"/>
      <c r="DQ14" s="627">
        <v>279226</v>
      </c>
      <c r="DR14" s="622"/>
      <c r="DS14" s="622"/>
      <c r="DT14" s="622"/>
      <c r="DU14" s="622"/>
      <c r="DV14" s="622"/>
      <c r="DW14" s="622"/>
      <c r="DX14" s="622"/>
      <c r="DY14" s="622"/>
      <c r="DZ14" s="622"/>
      <c r="EA14" s="622"/>
      <c r="EB14" s="622"/>
      <c r="EC14" s="658"/>
    </row>
    <row r="15" spans="2:143" ht="11.25" customHeight="1" x14ac:dyDescent="0.15">
      <c r="B15" s="618" t="s">
        <v>247</v>
      </c>
      <c r="C15" s="619"/>
      <c r="D15" s="619"/>
      <c r="E15" s="619"/>
      <c r="F15" s="619"/>
      <c r="G15" s="619"/>
      <c r="H15" s="619"/>
      <c r="I15" s="619"/>
      <c r="J15" s="619"/>
      <c r="K15" s="619"/>
      <c r="L15" s="619"/>
      <c r="M15" s="619"/>
      <c r="N15" s="619"/>
      <c r="O15" s="619"/>
      <c r="P15" s="619"/>
      <c r="Q15" s="620"/>
      <c r="R15" s="621">
        <v>12451</v>
      </c>
      <c r="S15" s="622"/>
      <c r="T15" s="622"/>
      <c r="U15" s="622"/>
      <c r="V15" s="622"/>
      <c r="W15" s="622"/>
      <c r="X15" s="622"/>
      <c r="Y15" s="623"/>
      <c r="Z15" s="659">
        <v>0.1</v>
      </c>
      <c r="AA15" s="659"/>
      <c r="AB15" s="659"/>
      <c r="AC15" s="659"/>
      <c r="AD15" s="660">
        <v>12451</v>
      </c>
      <c r="AE15" s="660"/>
      <c r="AF15" s="660"/>
      <c r="AG15" s="660"/>
      <c r="AH15" s="660"/>
      <c r="AI15" s="660"/>
      <c r="AJ15" s="660"/>
      <c r="AK15" s="660"/>
      <c r="AL15" s="624">
        <v>0.2</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62044</v>
      </c>
      <c r="BH15" s="622"/>
      <c r="BI15" s="622"/>
      <c r="BJ15" s="622"/>
      <c r="BK15" s="622"/>
      <c r="BL15" s="622"/>
      <c r="BM15" s="622"/>
      <c r="BN15" s="623"/>
      <c r="BO15" s="659">
        <v>5.3</v>
      </c>
      <c r="BP15" s="659"/>
      <c r="BQ15" s="659"/>
      <c r="BR15" s="659"/>
      <c r="BS15" s="660" t="s">
        <v>122</v>
      </c>
      <c r="BT15" s="660"/>
      <c r="BU15" s="660"/>
      <c r="BV15" s="660"/>
      <c r="BW15" s="660"/>
      <c r="BX15" s="660"/>
      <c r="BY15" s="660"/>
      <c r="BZ15" s="660"/>
      <c r="CA15" s="660"/>
      <c r="CB15" s="700"/>
      <c r="CD15" s="618" t="s">
        <v>249</v>
      </c>
      <c r="CE15" s="619"/>
      <c r="CF15" s="619"/>
      <c r="CG15" s="619"/>
      <c r="CH15" s="619"/>
      <c r="CI15" s="619"/>
      <c r="CJ15" s="619"/>
      <c r="CK15" s="619"/>
      <c r="CL15" s="619"/>
      <c r="CM15" s="619"/>
      <c r="CN15" s="619"/>
      <c r="CO15" s="619"/>
      <c r="CP15" s="619"/>
      <c r="CQ15" s="620"/>
      <c r="CR15" s="621">
        <v>752859</v>
      </c>
      <c r="CS15" s="622"/>
      <c r="CT15" s="622"/>
      <c r="CU15" s="622"/>
      <c r="CV15" s="622"/>
      <c r="CW15" s="622"/>
      <c r="CX15" s="622"/>
      <c r="CY15" s="623"/>
      <c r="CZ15" s="659">
        <v>6.6</v>
      </c>
      <c r="DA15" s="659"/>
      <c r="DB15" s="659"/>
      <c r="DC15" s="659"/>
      <c r="DD15" s="627">
        <v>128619</v>
      </c>
      <c r="DE15" s="622"/>
      <c r="DF15" s="622"/>
      <c r="DG15" s="622"/>
      <c r="DH15" s="622"/>
      <c r="DI15" s="622"/>
      <c r="DJ15" s="622"/>
      <c r="DK15" s="622"/>
      <c r="DL15" s="622"/>
      <c r="DM15" s="622"/>
      <c r="DN15" s="622"/>
      <c r="DO15" s="622"/>
      <c r="DP15" s="623"/>
      <c r="DQ15" s="627">
        <v>540114</v>
      </c>
      <c r="DR15" s="622"/>
      <c r="DS15" s="622"/>
      <c r="DT15" s="622"/>
      <c r="DU15" s="622"/>
      <c r="DV15" s="622"/>
      <c r="DW15" s="622"/>
      <c r="DX15" s="622"/>
      <c r="DY15" s="622"/>
      <c r="DZ15" s="622"/>
      <c r="EA15" s="622"/>
      <c r="EB15" s="622"/>
      <c r="EC15" s="658"/>
    </row>
    <row r="16" spans="2:143" ht="11.25" customHeight="1" x14ac:dyDescent="0.15">
      <c r="B16" s="618" t="s">
        <v>250</v>
      </c>
      <c r="C16" s="619"/>
      <c r="D16" s="619"/>
      <c r="E16" s="619"/>
      <c r="F16" s="619"/>
      <c r="G16" s="619"/>
      <c r="H16" s="619"/>
      <c r="I16" s="619"/>
      <c r="J16" s="619"/>
      <c r="K16" s="619"/>
      <c r="L16" s="619"/>
      <c r="M16" s="619"/>
      <c r="N16" s="619"/>
      <c r="O16" s="619"/>
      <c r="P16" s="619"/>
      <c r="Q16" s="620"/>
      <c r="R16" s="621">
        <v>17385</v>
      </c>
      <c r="S16" s="622"/>
      <c r="T16" s="622"/>
      <c r="U16" s="622"/>
      <c r="V16" s="622"/>
      <c r="W16" s="622"/>
      <c r="X16" s="622"/>
      <c r="Y16" s="623"/>
      <c r="Z16" s="659">
        <v>0.1</v>
      </c>
      <c r="AA16" s="659"/>
      <c r="AB16" s="659"/>
      <c r="AC16" s="659"/>
      <c r="AD16" s="660">
        <v>17385</v>
      </c>
      <c r="AE16" s="660"/>
      <c r="AF16" s="660"/>
      <c r="AG16" s="660"/>
      <c r="AH16" s="660"/>
      <c r="AI16" s="660"/>
      <c r="AJ16" s="660"/>
      <c r="AK16" s="660"/>
      <c r="AL16" s="624">
        <v>0.3</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700"/>
      <c r="CD16" s="618" t="s">
        <v>252</v>
      </c>
      <c r="CE16" s="619"/>
      <c r="CF16" s="619"/>
      <c r="CG16" s="619"/>
      <c r="CH16" s="619"/>
      <c r="CI16" s="619"/>
      <c r="CJ16" s="619"/>
      <c r="CK16" s="619"/>
      <c r="CL16" s="619"/>
      <c r="CM16" s="619"/>
      <c r="CN16" s="619"/>
      <c r="CO16" s="619"/>
      <c r="CP16" s="619"/>
      <c r="CQ16" s="620"/>
      <c r="CR16" s="621">
        <v>304238</v>
      </c>
      <c r="CS16" s="622"/>
      <c r="CT16" s="622"/>
      <c r="CU16" s="622"/>
      <c r="CV16" s="622"/>
      <c r="CW16" s="622"/>
      <c r="CX16" s="622"/>
      <c r="CY16" s="623"/>
      <c r="CZ16" s="659">
        <v>2.7</v>
      </c>
      <c r="DA16" s="659"/>
      <c r="DB16" s="659"/>
      <c r="DC16" s="659"/>
      <c r="DD16" s="627" t="s">
        <v>122</v>
      </c>
      <c r="DE16" s="622"/>
      <c r="DF16" s="622"/>
      <c r="DG16" s="622"/>
      <c r="DH16" s="622"/>
      <c r="DI16" s="622"/>
      <c r="DJ16" s="622"/>
      <c r="DK16" s="622"/>
      <c r="DL16" s="622"/>
      <c r="DM16" s="622"/>
      <c r="DN16" s="622"/>
      <c r="DO16" s="622"/>
      <c r="DP16" s="623"/>
      <c r="DQ16" s="627">
        <v>20198</v>
      </c>
      <c r="DR16" s="622"/>
      <c r="DS16" s="622"/>
      <c r="DT16" s="622"/>
      <c r="DU16" s="622"/>
      <c r="DV16" s="622"/>
      <c r="DW16" s="622"/>
      <c r="DX16" s="622"/>
      <c r="DY16" s="622"/>
      <c r="DZ16" s="622"/>
      <c r="EA16" s="622"/>
      <c r="EB16" s="622"/>
      <c r="EC16" s="658"/>
    </row>
    <row r="17" spans="2:133" ht="11.25" customHeight="1" x14ac:dyDescent="0.15">
      <c r="B17" s="618" t="s">
        <v>253</v>
      </c>
      <c r="C17" s="619"/>
      <c r="D17" s="619"/>
      <c r="E17" s="619"/>
      <c r="F17" s="619"/>
      <c r="G17" s="619"/>
      <c r="H17" s="619"/>
      <c r="I17" s="619"/>
      <c r="J17" s="619"/>
      <c r="K17" s="619"/>
      <c r="L17" s="619"/>
      <c r="M17" s="619"/>
      <c r="N17" s="619"/>
      <c r="O17" s="619"/>
      <c r="P17" s="619"/>
      <c r="Q17" s="620"/>
      <c r="R17" s="621">
        <v>33134</v>
      </c>
      <c r="S17" s="622"/>
      <c r="T17" s="622"/>
      <c r="U17" s="622"/>
      <c r="V17" s="622"/>
      <c r="W17" s="622"/>
      <c r="X17" s="622"/>
      <c r="Y17" s="623"/>
      <c r="Z17" s="659">
        <v>0.3</v>
      </c>
      <c r="AA17" s="659"/>
      <c r="AB17" s="659"/>
      <c r="AC17" s="659"/>
      <c r="AD17" s="660">
        <v>33134</v>
      </c>
      <c r="AE17" s="660"/>
      <c r="AF17" s="660"/>
      <c r="AG17" s="660"/>
      <c r="AH17" s="660"/>
      <c r="AI17" s="660"/>
      <c r="AJ17" s="660"/>
      <c r="AK17" s="660"/>
      <c r="AL17" s="624">
        <v>0.5</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255</v>
      </c>
      <c r="CE17" s="619"/>
      <c r="CF17" s="619"/>
      <c r="CG17" s="619"/>
      <c r="CH17" s="619"/>
      <c r="CI17" s="619"/>
      <c r="CJ17" s="619"/>
      <c r="CK17" s="619"/>
      <c r="CL17" s="619"/>
      <c r="CM17" s="619"/>
      <c r="CN17" s="619"/>
      <c r="CO17" s="619"/>
      <c r="CP17" s="619"/>
      <c r="CQ17" s="620"/>
      <c r="CR17" s="621">
        <v>2489445</v>
      </c>
      <c r="CS17" s="622"/>
      <c r="CT17" s="622"/>
      <c r="CU17" s="622"/>
      <c r="CV17" s="622"/>
      <c r="CW17" s="622"/>
      <c r="CX17" s="622"/>
      <c r="CY17" s="623"/>
      <c r="CZ17" s="659">
        <v>21.8</v>
      </c>
      <c r="DA17" s="659"/>
      <c r="DB17" s="659"/>
      <c r="DC17" s="659"/>
      <c r="DD17" s="627" t="s">
        <v>122</v>
      </c>
      <c r="DE17" s="622"/>
      <c r="DF17" s="622"/>
      <c r="DG17" s="622"/>
      <c r="DH17" s="622"/>
      <c r="DI17" s="622"/>
      <c r="DJ17" s="622"/>
      <c r="DK17" s="622"/>
      <c r="DL17" s="622"/>
      <c r="DM17" s="622"/>
      <c r="DN17" s="622"/>
      <c r="DO17" s="622"/>
      <c r="DP17" s="623"/>
      <c r="DQ17" s="627">
        <v>2439377</v>
      </c>
      <c r="DR17" s="622"/>
      <c r="DS17" s="622"/>
      <c r="DT17" s="622"/>
      <c r="DU17" s="622"/>
      <c r="DV17" s="622"/>
      <c r="DW17" s="622"/>
      <c r="DX17" s="622"/>
      <c r="DY17" s="622"/>
      <c r="DZ17" s="622"/>
      <c r="EA17" s="622"/>
      <c r="EB17" s="622"/>
      <c r="EC17" s="658"/>
    </row>
    <row r="18" spans="2:133" ht="11.25" customHeight="1" x14ac:dyDescent="0.15">
      <c r="B18" s="618" t="s">
        <v>256</v>
      </c>
      <c r="C18" s="619"/>
      <c r="D18" s="619"/>
      <c r="E18" s="619"/>
      <c r="F18" s="619"/>
      <c r="G18" s="619"/>
      <c r="H18" s="619"/>
      <c r="I18" s="619"/>
      <c r="J18" s="619"/>
      <c r="K18" s="619"/>
      <c r="L18" s="619"/>
      <c r="M18" s="619"/>
      <c r="N18" s="619"/>
      <c r="O18" s="619"/>
      <c r="P18" s="619"/>
      <c r="Q18" s="620"/>
      <c r="R18" s="621">
        <v>7746</v>
      </c>
      <c r="S18" s="622"/>
      <c r="T18" s="622"/>
      <c r="U18" s="622"/>
      <c r="V18" s="622"/>
      <c r="W18" s="622"/>
      <c r="X18" s="622"/>
      <c r="Y18" s="623"/>
      <c r="Z18" s="659">
        <v>0.1</v>
      </c>
      <c r="AA18" s="659"/>
      <c r="AB18" s="659"/>
      <c r="AC18" s="659"/>
      <c r="AD18" s="660">
        <v>7746</v>
      </c>
      <c r="AE18" s="660"/>
      <c r="AF18" s="660"/>
      <c r="AG18" s="660"/>
      <c r="AH18" s="660"/>
      <c r="AI18" s="660"/>
      <c r="AJ18" s="660"/>
      <c r="AK18" s="660"/>
      <c r="AL18" s="624">
        <v>0.1</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259</v>
      </c>
      <c r="C19" s="619"/>
      <c r="D19" s="619"/>
      <c r="E19" s="619"/>
      <c r="F19" s="619"/>
      <c r="G19" s="619"/>
      <c r="H19" s="619"/>
      <c r="I19" s="619"/>
      <c r="J19" s="619"/>
      <c r="K19" s="619"/>
      <c r="L19" s="619"/>
      <c r="M19" s="619"/>
      <c r="N19" s="619"/>
      <c r="O19" s="619"/>
      <c r="P19" s="619"/>
      <c r="Q19" s="620"/>
      <c r="R19" s="621">
        <v>25222</v>
      </c>
      <c r="S19" s="622"/>
      <c r="T19" s="622"/>
      <c r="U19" s="622"/>
      <c r="V19" s="622"/>
      <c r="W19" s="622"/>
      <c r="X19" s="622"/>
      <c r="Y19" s="623"/>
      <c r="Z19" s="659">
        <v>0.2</v>
      </c>
      <c r="AA19" s="659"/>
      <c r="AB19" s="659"/>
      <c r="AC19" s="659"/>
      <c r="AD19" s="660">
        <v>25222</v>
      </c>
      <c r="AE19" s="660"/>
      <c r="AF19" s="660"/>
      <c r="AG19" s="660"/>
      <c r="AH19" s="660"/>
      <c r="AI19" s="660"/>
      <c r="AJ19" s="660"/>
      <c r="AK19" s="660"/>
      <c r="AL19" s="624">
        <v>0.4</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39351</v>
      </c>
      <c r="BH19" s="622"/>
      <c r="BI19" s="622"/>
      <c r="BJ19" s="622"/>
      <c r="BK19" s="622"/>
      <c r="BL19" s="622"/>
      <c r="BM19" s="622"/>
      <c r="BN19" s="623"/>
      <c r="BO19" s="659">
        <v>3.4</v>
      </c>
      <c r="BP19" s="659"/>
      <c r="BQ19" s="659"/>
      <c r="BR19" s="659"/>
      <c r="BS19" s="660" t="s">
        <v>122</v>
      </c>
      <c r="BT19" s="660"/>
      <c r="BU19" s="660"/>
      <c r="BV19" s="660"/>
      <c r="BW19" s="660"/>
      <c r="BX19" s="660"/>
      <c r="BY19" s="660"/>
      <c r="BZ19" s="660"/>
      <c r="CA19" s="660"/>
      <c r="CB19" s="700"/>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88" t="s">
        <v>262</v>
      </c>
      <c r="C20" s="689"/>
      <c r="D20" s="689"/>
      <c r="E20" s="689"/>
      <c r="F20" s="689"/>
      <c r="G20" s="689"/>
      <c r="H20" s="689"/>
      <c r="I20" s="689"/>
      <c r="J20" s="689"/>
      <c r="K20" s="689"/>
      <c r="L20" s="689"/>
      <c r="M20" s="689"/>
      <c r="N20" s="689"/>
      <c r="O20" s="689"/>
      <c r="P20" s="689"/>
      <c r="Q20" s="690"/>
      <c r="R20" s="621">
        <v>166</v>
      </c>
      <c r="S20" s="622"/>
      <c r="T20" s="622"/>
      <c r="U20" s="622"/>
      <c r="V20" s="622"/>
      <c r="W20" s="622"/>
      <c r="X20" s="622"/>
      <c r="Y20" s="623"/>
      <c r="Z20" s="659">
        <v>0</v>
      </c>
      <c r="AA20" s="659"/>
      <c r="AB20" s="659"/>
      <c r="AC20" s="659"/>
      <c r="AD20" s="660">
        <v>166</v>
      </c>
      <c r="AE20" s="660"/>
      <c r="AF20" s="660"/>
      <c r="AG20" s="660"/>
      <c r="AH20" s="660"/>
      <c r="AI20" s="660"/>
      <c r="AJ20" s="660"/>
      <c r="AK20" s="660"/>
      <c r="AL20" s="624">
        <v>0</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39351</v>
      </c>
      <c r="BH20" s="622"/>
      <c r="BI20" s="622"/>
      <c r="BJ20" s="622"/>
      <c r="BK20" s="622"/>
      <c r="BL20" s="622"/>
      <c r="BM20" s="622"/>
      <c r="BN20" s="623"/>
      <c r="BO20" s="659">
        <v>3.4</v>
      </c>
      <c r="BP20" s="659"/>
      <c r="BQ20" s="659"/>
      <c r="BR20" s="659"/>
      <c r="BS20" s="660" t="s">
        <v>122</v>
      </c>
      <c r="BT20" s="660"/>
      <c r="BU20" s="660"/>
      <c r="BV20" s="660"/>
      <c r="BW20" s="660"/>
      <c r="BX20" s="660"/>
      <c r="BY20" s="660"/>
      <c r="BZ20" s="660"/>
      <c r="CA20" s="660"/>
      <c r="CB20" s="700"/>
      <c r="CD20" s="618" t="s">
        <v>264</v>
      </c>
      <c r="CE20" s="619"/>
      <c r="CF20" s="619"/>
      <c r="CG20" s="619"/>
      <c r="CH20" s="619"/>
      <c r="CI20" s="619"/>
      <c r="CJ20" s="619"/>
      <c r="CK20" s="619"/>
      <c r="CL20" s="619"/>
      <c r="CM20" s="619"/>
      <c r="CN20" s="619"/>
      <c r="CO20" s="619"/>
      <c r="CP20" s="619"/>
      <c r="CQ20" s="620"/>
      <c r="CR20" s="621">
        <v>11414263</v>
      </c>
      <c r="CS20" s="622"/>
      <c r="CT20" s="622"/>
      <c r="CU20" s="622"/>
      <c r="CV20" s="622"/>
      <c r="CW20" s="622"/>
      <c r="CX20" s="622"/>
      <c r="CY20" s="623"/>
      <c r="CZ20" s="659">
        <v>100</v>
      </c>
      <c r="DA20" s="659"/>
      <c r="DB20" s="659"/>
      <c r="DC20" s="659"/>
      <c r="DD20" s="627">
        <v>1497470</v>
      </c>
      <c r="DE20" s="622"/>
      <c r="DF20" s="622"/>
      <c r="DG20" s="622"/>
      <c r="DH20" s="622"/>
      <c r="DI20" s="622"/>
      <c r="DJ20" s="622"/>
      <c r="DK20" s="622"/>
      <c r="DL20" s="622"/>
      <c r="DM20" s="622"/>
      <c r="DN20" s="622"/>
      <c r="DO20" s="622"/>
      <c r="DP20" s="623"/>
      <c r="DQ20" s="627">
        <v>7386420</v>
      </c>
      <c r="DR20" s="622"/>
      <c r="DS20" s="622"/>
      <c r="DT20" s="622"/>
      <c r="DU20" s="622"/>
      <c r="DV20" s="622"/>
      <c r="DW20" s="622"/>
      <c r="DX20" s="622"/>
      <c r="DY20" s="622"/>
      <c r="DZ20" s="622"/>
      <c r="EA20" s="622"/>
      <c r="EB20" s="622"/>
      <c r="EC20" s="658"/>
    </row>
    <row r="21" spans="2:133" ht="11.25" customHeight="1" x14ac:dyDescent="0.15">
      <c r="B21" s="618" t="s">
        <v>265</v>
      </c>
      <c r="C21" s="619"/>
      <c r="D21" s="619"/>
      <c r="E21" s="619"/>
      <c r="F21" s="619"/>
      <c r="G21" s="619"/>
      <c r="H21" s="619"/>
      <c r="I21" s="619"/>
      <c r="J21" s="619"/>
      <c r="K21" s="619"/>
      <c r="L21" s="619"/>
      <c r="M21" s="619"/>
      <c r="N21" s="619"/>
      <c r="O21" s="619"/>
      <c r="P21" s="619"/>
      <c r="Q21" s="620"/>
      <c r="R21" s="621">
        <v>5249972</v>
      </c>
      <c r="S21" s="622"/>
      <c r="T21" s="622"/>
      <c r="U21" s="622"/>
      <c r="V21" s="622"/>
      <c r="W21" s="622"/>
      <c r="X21" s="622"/>
      <c r="Y21" s="623"/>
      <c r="Z21" s="659">
        <v>43.5</v>
      </c>
      <c r="AA21" s="659"/>
      <c r="AB21" s="659"/>
      <c r="AC21" s="659"/>
      <c r="AD21" s="660">
        <v>4891921</v>
      </c>
      <c r="AE21" s="660"/>
      <c r="AF21" s="660"/>
      <c r="AG21" s="660"/>
      <c r="AH21" s="660"/>
      <c r="AI21" s="660"/>
      <c r="AJ21" s="660"/>
      <c r="AK21" s="660"/>
      <c r="AL21" s="624">
        <v>74.8</v>
      </c>
      <c r="AM21" s="625"/>
      <c r="AN21" s="625"/>
      <c r="AO21" s="661"/>
      <c r="AP21" s="618" t="s">
        <v>266</v>
      </c>
      <c r="AQ21" s="698"/>
      <c r="AR21" s="698"/>
      <c r="AS21" s="698"/>
      <c r="AT21" s="698"/>
      <c r="AU21" s="698"/>
      <c r="AV21" s="698"/>
      <c r="AW21" s="698"/>
      <c r="AX21" s="698"/>
      <c r="AY21" s="698"/>
      <c r="AZ21" s="698"/>
      <c r="BA21" s="698"/>
      <c r="BB21" s="698"/>
      <c r="BC21" s="698"/>
      <c r="BD21" s="698"/>
      <c r="BE21" s="698"/>
      <c r="BF21" s="699"/>
      <c r="BG21" s="621">
        <v>39351</v>
      </c>
      <c r="BH21" s="622"/>
      <c r="BI21" s="622"/>
      <c r="BJ21" s="622"/>
      <c r="BK21" s="622"/>
      <c r="BL21" s="622"/>
      <c r="BM21" s="622"/>
      <c r="BN21" s="623"/>
      <c r="BO21" s="659">
        <v>3.4</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267</v>
      </c>
      <c r="C22" s="619"/>
      <c r="D22" s="619"/>
      <c r="E22" s="619"/>
      <c r="F22" s="619"/>
      <c r="G22" s="619"/>
      <c r="H22" s="619"/>
      <c r="I22" s="619"/>
      <c r="J22" s="619"/>
      <c r="K22" s="619"/>
      <c r="L22" s="619"/>
      <c r="M22" s="619"/>
      <c r="N22" s="619"/>
      <c r="O22" s="619"/>
      <c r="P22" s="619"/>
      <c r="Q22" s="620"/>
      <c r="R22" s="621">
        <v>4891921</v>
      </c>
      <c r="S22" s="622"/>
      <c r="T22" s="622"/>
      <c r="U22" s="622"/>
      <c r="V22" s="622"/>
      <c r="W22" s="622"/>
      <c r="X22" s="622"/>
      <c r="Y22" s="623"/>
      <c r="Z22" s="659">
        <v>40.5</v>
      </c>
      <c r="AA22" s="659"/>
      <c r="AB22" s="659"/>
      <c r="AC22" s="659"/>
      <c r="AD22" s="660">
        <v>4891921</v>
      </c>
      <c r="AE22" s="660"/>
      <c r="AF22" s="660"/>
      <c r="AG22" s="660"/>
      <c r="AH22" s="660"/>
      <c r="AI22" s="660"/>
      <c r="AJ22" s="660"/>
      <c r="AK22" s="660"/>
      <c r="AL22" s="624">
        <v>74.8</v>
      </c>
      <c r="AM22" s="625"/>
      <c r="AN22" s="625"/>
      <c r="AO22" s="661"/>
      <c r="AP22" s="618" t="s">
        <v>268</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270</v>
      </c>
      <c r="C23" s="619"/>
      <c r="D23" s="619"/>
      <c r="E23" s="619"/>
      <c r="F23" s="619"/>
      <c r="G23" s="619"/>
      <c r="H23" s="619"/>
      <c r="I23" s="619"/>
      <c r="J23" s="619"/>
      <c r="K23" s="619"/>
      <c r="L23" s="619"/>
      <c r="M23" s="619"/>
      <c r="N23" s="619"/>
      <c r="O23" s="619"/>
      <c r="P23" s="619"/>
      <c r="Q23" s="620"/>
      <c r="R23" s="621">
        <v>358051</v>
      </c>
      <c r="S23" s="622"/>
      <c r="T23" s="622"/>
      <c r="U23" s="622"/>
      <c r="V23" s="622"/>
      <c r="W23" s="622"/>
      <c r="X23" s="622"/>
      <c r="Y23" s="623"/>
      <c r="Z23" s="659">
        <v>3</v>
      </c>
      <c r="AA23" s="659"/>
      <c r="AB23" s="659"/>
      <c r="AC23" s="659"/>
      <c r="AD23" s="660" t="s">
        <v>122</v>
      </c>
      <c r="AE23" s="660"/>
      <c r="AF23" s="660"/>
      <c r="AG23" s="660"/>
      <c r="AH23" s="660"/>
      <c r="AI23" s="660"/>
      <c r="AJ23" s="660"/>
      <c r="AK23" s="660"/>
      <c r="AL23" s="624" t="s">
        <v>122</v>
      </c>
      <c r="AM23" s="625"/>
      <c r="AN23" s="625"/>
      <c r="AO23" s="661"/>
      <c r="AP23" s="618" t="s">
        <v>271</v>
      </c>
      <c r="AQ23" s="698"/>
      <c r="AR23" s="698"/>
      <c r="AS23" s="698"/>
      <c r="AT23" s="698"/>
      <c r="AU23" s="698"/>
      <c r="AV23" s="698"/>
      <c r="AW23" s="698"/>
      <c r="AX23" s="698"/>
      <c r="AY23" s="698"/>
      <c r="AZ23" s="698"/>
      <c r="BA23" s="698"/>
      <c r="BB23" s="698"/>
      <c r="BC23" s="698"/>
      <c r="BD23" s="698"/>
      <c r="BE23" s="698"/>
      <c r="BF23" s="699"/>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700"/>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15">
      <c r="B24" s="618" t="s">
        <v>277</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278</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279</v>
      </c>
      <c r="CE24" s="680"/>
      <c r="CF24" s="680"/>
      <c r="CG24" s="680"/>
      <c r="CH24" s="680"/>
      <c r="CI24" s="680"/>
      <c r="CJ24" s="680"/>
      <c r="CK24" s="680"/>
      <c r="CL24" s="680"/>
      <c r="CM24" s="680"/>
      <c r="CN24" s="680"/>
      <c r="CO24" s="680"/>
      <c r="CP24" s="680"/>
      <c r="CQ24" s="681"/>
      <c r="CR24" s="676">
        <v>4978547</v>
      </c>
      <c r="CS24" s="677"/>
      <c r="CT24" s="677"/>
      <c r="CU24" s="677"/>
      <c r="CV24" s="677"/>
      <c r="CW24" s="677"/>
      <c r="CX24" s="677"/>
      <c r="CY24" s="702"/>
      <c r="CZ24" s="703">
        <v>43.6</v>
      </c>
      <c r="DA24" s="685"/>
      <c r="DB24" s="685"/>
      <c r="DC24" s="705"/>
      <c r="DD24" s="701">
        <v>4315367</v>
      </c>
      <c r="DE24" s="677"/>
      <c r="DF24" s="677"/>
      <c r="DG24" s="677"/>
      <c r="DH24" s="677"/>
      <c r="DI24" s="677"/>
      <c r="DJ24" s="677"/>
      <c r="DK24" s="702"/>
      <c r="DL24" s="701">
        <v>4071896</v>
      </c>
      <c r="DM24" s="677"/>
      <c r="DN24" s="677"/>
      <c r="DO24" s="677"/>
      <c r="DP24" s="677"/>
      <c r="DQ24" s="677"/>
      <c r="DR24" s="677"/>
      <c r="DS24" s="677"/>
      <c r="DT24" s="677"/>
      <c r="DU24" s="677"/>
      <c r="DV24" s="702"/>
      <c r="DW24" s="703">
        <v>62.1</v>
      </c>
      <c r="DX24" s="685"/>
      <c r="DY24" s="685"/>
      <c r="DZ24" s="685"/>
      <c r="EA24" s="685"/>
      <c r="EB24" s="685"/>
      <c r="EC24" s="704"/>
    </row>
    <row r="25" spans="2:133" ht="11.25" customHeight="1" x14ac:dyDescent="0.15">
      <c r="B25" s="618" t="s">
        <v>280</v>
      </c>
      <c r="C25" s="619"/>
      <c r="D25" s="619"/>
      <c r="E25" s="619"/>
      <c r="F25" s="619"/>
      <c r="G25" s="619"/>
      <c r="H25" s="619"/>
      <c r="I25" s="619"/>
      <c r="J25" s="619"/>
      <c r="K25" s="619"/>
      <c r="L25" s="619"/>
      <c r="M25" s="619"/>
      <c r="N25" s="619"/>
      <c r="O25" s="619"/>
      <c r="P25" s="619"/>
      <c r="Q25" s="620"/>
      <c r="R25" s="621">
        <v>6899917</v>
      </c>
      <c r="S25" s="622"/>
      <c r="T25" s="622"/>
      <c r="U25" s="622"/>
      <c r="V25" s="622"/>
      <c r="W25" s="622"/>
      <c r="X25" s="622"/>
      <c r="Y25" s="623"/>
      <c r="Z25" s="659">
        <v>57.2</v>
      </c>
      <c r="AA25" s="659"/>
      <c r="AB25" s="659"/>
      <c r="AC25" s="659"/>
      <c r="AD25" s="660">
        <v>6541866</v>
      </c>
      <c r="AE25" s="660"/>
      <c r="AF25" s="660"/>
      <c r="AG25" s="660"/>
      <c r="AH25" s="660"/>
      <c r="AI25" s="660"/>
      <c r="AJ25" s="660"/>
      <c r="AK25" s="660"/>
      <c r="AL25" s="624">
        <v>100</v>
      </c>
      <c r="AM25" s="625"/>
      <c r="AN25" s="625"/>
      <c r="AO25" s="661"/>
      <c r="AP25" s="618" t="s">
        <v>281</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282</v>
      </c>
      <c r="CE25" s="619"/>
      <c r="CF25" s="619"/>
      <c r="CG25" s="619"/>
      <c r="CH25" s="619"/>
      <c r="CI25" s="619"/>
      <c r="CJ25" s="619"/>
      <c r="CK25" s="619"/>
      <c r="CL25" s="619"/>
      <c r="CM25" s="619"/>
      <c r="CN25" s="619"/>
      <c r="CO25" s="619"/>
      <c r="CP25" s="619"/>
      <c r="CQ25" s="620"/>
      <c r="CR25" s="621">
        <v>1604162</v>
      </c>
      <c r="CS25" s="634"/>
      <c r="CT25" s="634"/>
      <c r="CU25" s="634"/>
      <c r="CV25" s="634"/>
      <c r="CW25" s="634"/>
      <c r="CX25" s="634"/>
      <c r="CY25" s="635"/>
      <c r="CZ25" s="624">
        <v>14.1</v>
      </c>
      <c r="DA25" s="636"/>
      <c r="DB25" s="636"/>
      <c r="DC25" s="637"/>
      <c r="DD25" s="627">
        <v>1501235</v>
      </c>
      <c r="DE25" s="634"/>
      <c r="DF25" s="634"/>
      <c r="DG25" s="634"/>
      <c r="DH25" s="634"/>
      <c r="DI25" s="634"/>
      <c r="DJ25" s="634"/>
      <c r="DK25" s="635"/>
      <c r="DL25" s="627">
        <v>1425814</v>
      </c>
      <c r="DM25" s="634"/>
      <c r="DN25" s="634"/>
      <c r="DO25" s="634"/>
      <c r="DP25" s="634"/>
      <c r="DQ25" s="634"/>
      <c r="DR25" s="634"/>
      <c r="DS25" s="634"/>
      <c r="DT25" s="634"/>
      <c r="DU25" s="634"/>
      <c r="DV25" s="635"/>
      <c r="DW25" s="624">
        <v>21.7</v>
      </c>
      <c r="DX25" s="636"/>
      <c r="DY25" s="636"/>
      <c r="DZ25" s="636"/>
      <c r="EA25" s="636"/>
      <c r="EB25" s="636"/>
      <c r="EC25" s="648"/>
    </row>
    <row r="26" spans="2:133" ht="11.25" customHeight="1" x14ac:dyDescent="0.15">
      <c r="B26" s="618" t="s">
        <v>283</v>
      </c>
      <c r="C26" s="619"/>
      <c r="D26" s="619"/>
      <c r="E26" s="619"/>
      <c r="F26" s="619"/>
      <c r="G26" s="619"/>
      <c r="H26" s="619"/>
      <c r="I26" s="619"/>
      <c r="J26" s="619"/>
      <c r="K26" s="619"/>
      <c r="L26" s="619"/>
      <c r="M26" s="619"/>
      <c r="N26" s="619"/>
      <c r="O26" s="619"/>
      <c r="P26" s="619"/>
      <c r="Q26" s="620"/>
      <c r="R26" s="621">
        <v>1203</v>
      </c>
      <c r="S26" s="622"/>
      <c r="T26" s="622"/>
      <c r="U26" s="622"/>
      <c r="V26" s="622"/>
      <c r="W26" s="622"/>
      <c r="X26" s="622"/>
      <c r="Y26" s="623"/>
      <c r="Z26" s="659">
        <v>0</v>
      </c>
      <c r="AA26" s="659"/>
      <c r="AB26" s="659"/>
      <c r="AC26" s="659"/>
      <c r="AD26" s="660">
        <v>1203</v>
      </c>
      <c r="AE26" s="660"/>
      <c r="AF26" s="660"/>
      <c r="AG26" s="660"/>
      <c r="AH26" s="660"/>
      <c r="AI26" s="660"/>
      <c r="AJ26" s="660"/>
      <c r="AK26" s="660"/>
      <c r="AL26" s="624">
        <v>0</v>
      </c>
      <c r="AM26" s="625"/>
      <c r="AN26" s="625"/>
      <c r="AO26" s="661"/>
      <c r="AP26" s="618" t="s">
        <v>284</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285</v>
      </c>
      <c r="CE26" s="619"/>
      <c r="CF26" s="619"/>
      <c r="CG26" s="619"/>
      <c r="CH26" s="619"/>
      <c r="CI26" s="619"/>
      <c r="CJ26" s="619"/>
      <c r="CK26" s="619"/>
      <c r="CL26" s="619"/>
      <c r="CM26" s="619"/>
      <c r="CN26" s="619"/>
      <c r="CO26" s="619"/>
      <c r="CP26" s="619"/>
      <c r="CQ26" s="620"/>
      <c r="CR26" s="621">
        <v>929882</v>
      </c>
      <c r="CS26" s="622"/>
      <c r="CT26" s="622"/>
      <c r="CU26" s="622"/>
      <c r="CV26" s="622"/>
      <c r="CW26" s="622"/>
      <c r="CX26" s="622"/>
      <c r="CY26" s="623"/>
      <c r="CZ26" s="624">
        <v>8.1</v>
      </c>
      <c r="DA26" s="636"/>
      <c r="DB26" s="636"/>
      <c r="DC26" s="637"/>
      <c r="DD26" s="627">
        <v>859841</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286</v>
      </c>
      <c r="C27" s="619"/>
      <c r="D27" s="619"/>
      <c r="E27" s="619"/>
      <c r="F27" s="619"/>
      <c r="G27" s="619"/>
      <c r="H27" s="619"/>
      <c r="I27" s="619"/>
      <c r="J27" s="619"/>
      <c r="K27" s="619"/>
      <c r="L27" s="619"/>
      <c r="M27" s="619"/>
      <c r="N27" s="619"/>
      <c r="O27" s="619"/>
      <c r="P27" s="619"/>
      <c r="Q27" s="620"/>
      <c r="R27" s="621">
        <v>22322</v>
      </c>
      <c r="S27" s="622"/>
      <c r="T27" s="622"/>
      <c r="U27" s="622"/>
      <c r="V27" s="622"/>
      <c r="W27" s="622"/>
      <c r="X27" s="622"/>
      <c r="Y27" s="623"/>
      <c r="Z27" s="659">
        <v>0.2</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1174069</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700"/>
      <c r="CD27" s="618" t="s">
        <v>288</v>
      </c>
      <c r="CE27" s="619"/>
      <c r="CF27" s="619"/>
      <c r="CG27" s="619"/>
      <c r="CH27" s="619"/>
      <c r="CI27" s="619"/>
      <c r="CJ27" s="619"/>
      <c r="CK27" s="619"/>
      <c r="CL27" s="619"/>
      <c r="CM27" s="619"/>
      <c r="CN27" s="619"/>
      <c r="CO27" s="619"/>
      <c r="CP27" s="619"/>
      <c r="CQ27" s="620"/>
      <c r="CR27" s="621">
        <v>884940</v>
      </c>
      <c r="CS27" s="634"/>
      <c r="CT27" s="634"/>
      <c r="CU27" s="634"/>
      <c r="CV27" s="634"/>
      <c r="CW27" s="634"/>
      <c r="CX27" s="634"/>
      <c r="CY27" s="635"/>
      <c r="CZ27" s="624">
        <v>7.8</v>
      </c>
      <c r="DA27" s="636"/>
      <c r="DB27" s="636"/>
      <c r="DC27" s="637"/>
      <c r="DD27" s="627">
        <v>374755</v>
      </c>
      <c r="DE27" s="634"/>
      <c r="DF27" s="634"/>
      <c r="DG27" s="634"/>
      <c r="DH27" s="634"/>
      <c r="DI27" s="634"/>
      <c r="DJ27" s="634"/>
      <c r="DK27" s="635"/>
      <c r="DL27" s="627">
        <v>206705</v>
      </c>
      <c r="DM27" s="634"/>
      <c r="DN27" s="634"/>
      <c r="DO27" s="634"/>
      <c r="DP27" s="634"/>
      <c r="DQ27" s="634"/>
      <c r="DR27" s="634"/>
      <c r="DS27" s="634"/>
      <c r="DT27" s="634"/>
      <c r="DU27" s="634"/>
      <c r="DV27" s="635"/>
      <c r="DW27" s="624">
        <v>3.2</v>
      </c>
      <c r="DX27" s="636"/>
      <c r="DY27" s="636"/>
      <c r="DZ27" s="636"/>
      <c r="EA27" s="636"/>
      <c r="EB27" s="636"/>
      <c r="EC27" s="648"/>
    </row>
    <row r="28" spans="2:133" ht="11.25" customHeight="1" x14ac:dyDescent="0.15">
      <c r="B28" s="618" t="s">
        <v>289</v>
      </c>
      <c r="C28" s="619"/>
      <c r="D28" s="619"/>
      <c r="E28" s="619"/>
      <c r="F28" s="619"/>
      <c r="G28" s="619"/>
      <c r="H28" s="619"/>
      <c r="I28" s="619"/>
      <c r="J28" s="619"/>
      <c r="K28" s="619"/>
      <c r="L28" s="619"/>
      <c r="M28" s="619"/>
      <c r="N28" s="619"/>
      <c r="O28" s="619"/>
      <c r="P28" s="619"/>
      <c r="Q28" s="620"/>
      <c r="R28" s="621">
        <v>82247</v>
      </c>
      <c r="S28" s="622"/>
      <c r="T28" s="622"/>
      <c r="U28" s="622"/>
      <c r="V28" s="622"/>
      <c r="W28" s="622"/>
      <c r="X28" s="622"/>
      <c r="Y28" s="623"/>
      <c r="Z28" s="659">
        <v>0.7</v>
      </c>
      <c r="AA28" s="659"/>
      <c r="AB28" s="659"/>
      <c r="AC28" s="659"/>
      <c r="AD28" s="660" t="s">
        <v>122</v>
      </c>
      <c r="AE28" s="660"/>
      <c r="AF28" s="660"/>
      <c r="AG28" s="660"/>
      <c r="AH28" s="660"/>
      <c r="AI28" s="660"/>
      <c r="AJ28" s="660"/>
      <c r="AK28" s="660"/>
      <c r="AL28" s="624" t="s">
        <v>122</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2489445</v>
      </c>
      <c r="CS28" s="622"/>
      <c r="CT28" s="622"/>
      <c r="CU28" s="622"/>
      <c r="CV28" s="622"/>
      <c r="CW28" s="622"/>
      <c r="CX28" s="622"/>
      <c r="CY28" s="623"/>
      <c r="CZ28" s="624">
        <v>21.8</v>
      </c>
      <c r="DA28" s="636"/>
      <c r="DB28" s="636"/>
      <c r="DC28" s="637"/>
      <c r="DD28" s="627">
        <v>2439377</v>
      </c>
      <c r="DE28" s="622"/>
      <c r="DF28" s="622"/>
      <c r="DG28" s="622"/>
      <c r="DH28" s="622"/>
      <c r="DI28" s="622"/>
      <c r="DJ28" s="622"/>
      <c r="DK28" s="623"/>
      <c r="DL28" s="627">
        <v>2439377</v>
      </c>
      <c r="DM28" s="622"/>
      <c r="DN28" s="622"/>
      <c r="DO28" s="622"/>
      <c r="DP28" s="622"/>
      <c r="DQ28" s="622"/>
      <c r="DR28" s="622"/>
      <c r="DS28" s="622"/>
      <c r="DT28" s="622"/>
      <c r="DU28" s="622"/>
      <c r="DV28" s="623"/>
      <c r="DW28" s="624">
        <v>37.200000000000003</v>
      </c>
      <c r="DX28" s="636"/>
      <c r="DY28" s="636"/>
      <c r="DZ28" s="636"/>
      <c r="EA28" s="636"/>
      <c r="EB28" s="636"/>
      <c r="EC28" s="648"/>
    </row>
    <row r="29" spans="2:133" ht="11.25" customHeight="1" x14ac:dyDescent="0.15">
      <c r="B29" s="618" t="s">
        <v>291</v>
      </c>
      <c r="C29" s="619"/>
      <c r="D29" s="619"/>
      <c r="E29" s="619"/>
      <c r="F29" s="619"/>
      <c r="G29" s="619"/>
      <c r="H29" s="619"/>
      <c r="I29" s="619"/>
      <c r="J29" s="619"/>
      <c r="K29" s="619"/>
      <c r="L29" s="619"/>
      <c r="M29" s="619"/>
      <c r="N29" s="619"/>
      <c r="O29" s="619"/>
      <c r="P29" s="619"/>
      <c r="Q29" s="620"/>
      <c r="R29" s="621">
        <v>7244</v>
      </c>
      <c r="S29" s="622"/>
      <c r="T29" s="622"/>
      <c r="U29" s="622"/>
      <c r="V29" s="622"/>
      <c r="W29" s="622"/>
      <c r="X29" s="622"/>
      <c r="Y29" s="623"/>
      <c r="Z29" s="659">
        <v>0.1</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292</v>
      </c>
      <c r="CE29" s="641"/>
      <c r="CF29" s="618" t="s">
        <v>66</v>
      </c>
      <c r="CG29" s="619"/>
      <c r="CH29" s="619"/>
      <c r="CI29" s="619"/>
      <c r="CJ29" s="619"/>
      <c r="CK29" s="619"/>
      <c r="CL29" s="619"/>
      <c r="CM29" s="619"/>
      <c r="CN29" s="619"/>
      <c r="CO29" s="619"/>
      <c r="CP29" s="619"/>
      <c r="CQ29" s="620"/>
      <c r="CR29" s="621">
        <v>2489373</v>
      </c>
      <c r="CS29" s="634"/>
      <c r="CT29" s="634"/>
      <c r="CU29" s="634"/>
      <c r="CV29" s="634"/>
      <c r="CW29" s="634"/>
      <c r="CX29" s="634"/>
      <c r="CY29" s="635"/>
      <c r="CZ29" s="624">
        <v>21.8</v>
      </c>
      <c r="DA29" s="636"/>
      <c r="DB29" s="636"/>
      <c r="DC29" s="637"/>
      <c r="DD29" s="627">
        <v>2439305</v>
      </c>
      <c r="DE29" s="634"/>
      <c r="DF29" s="634"/>
      <c r="DG29" s="634"/>
      <c r="DH29" s="634"/>
      <c r="DI29" s="634"/>
      <c r="DJ29" s="634"/>
      <c r="DK29" s="635"/>
      <c r="DL29" s="627">
        <v>2439305</v>
      </c>
      <c r="DM29" s="634"/>
      <c r="DN29" s="634"/>
      <c r="DO29" s="634"/>
      <c r="DP29" s="634"/>
      <c r="DQ29" s="634"/>
      <c r="DR29" s="634"/>
      <c r="DS29" s="634"/>
      <c r="DT29" s="634"/>
      <c r="DU29" s="634"/>
      <c r="DV29" s="635"/>
      <c r="DW29" s="624">
        <v>37.200000000000003</v>
      </c>
      <c r="DX29" s="636"/>
      <c r="DY29" s="636"/>
      <c r="DZ29" s="636"/>
      <c r="EA29" s="636"/>
      <c r="EB29" s="636"/>
      <c r="EC29" s="648"/>
    </row>
    <row r="30" spans="2:133" ht="11.25" customHeight="1" x14ac:dyDescent="0.15">
      <c r="B30" s="618" t="s">
        <v>293</v>
      </c>
      <c r="C30" s="619"/>
      <c r="D30" s="619"/>
      <c r="E30" s="619"/>
      <c r="F30" s="619"/>
      <c r="G30" s="619"/>
      <c r="H30" s="619"/>
      <c r="I30" s="619"/>
      <c r="J30" s="619"/>
      <c r="K30" s="619"/>
      <c r="L30" s="619"/>
      <c r="M30" s="619"/>
      <c r="N30" s="619"/>
      <c r="O30" s="619"/>
      <c r="P30" s="619"/>
      <c r="Q30" s="620"/>
      <c r="R30" s="621">
        <v>1151147</v>
      </c>
      <c r="S30" s="622"/>
      <c r="T30" s="622"/>
      <c r="U30" s="622"/>
      <c r="V30" s="622"/>
      <c r="W30" s="622"/>
      <c r="X30" s="622"/>
      <c r="Y30" s="623"/>
      <c r="Z30" s="659">
        <v>9.5</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6"/>
      <c r="BI30" s="696"/>
      <c r="BJ30" s="696"/>
      <c r="BK30" s="696"/>
      <c r="BL30" s="696"/>
      <c r="BM30" s="696"/>
      <c r="BN30" s="696"/>
      <c r="BO30" s="696"/>
      <c r="BP30" s="696"/>
      <c r="BQ30" s="697"/>
      <c r="BR30" s="673" t="s">
        <v>295</v>
      </c>
      <c r="BS30" s="696"/>
      <c r="BT30" s="696"/>
      <c r="BU30" s="696"/>
      <c r="BV30" s="696"/>
      <c r="BW30" s="696"/>
      <c r="BX30" s="696"/>
      <c r="BY30" s="696"/>
      <c r="BZ30" s="696"/>
      <c r="CA30" s="696"/>
      <c r="CB30" s="697"/>
      <c r="CD30" s="642"/>
      <c r="CE30" s="643"/>
      <c r="CF30" s="618" t="s">
        <v>296</v>
      </c>
      <c r="CG30" s="619"/>
      <c r="CH30" s="619"/>
      <c r="CI30" s="619"/>
      <c r="CJ30" s="619"/>
      <c r="CK30" s="619"/>
      <c r="CL30" s="619"/>
      <c r="CM30" s="619"/>
      <c r="CN30" s="619"/>
      <c r="CO30" s="619"/>
      <c r="CP30" s="619"/>
      <c r="CQ30" s="620"/>
      <c r="CR30" s="621">
        <v>2433721</v>
      </c>
      <c r="CS30" s="622"/>
      <c r="CT30" s="622"/>
      <c r="CU30" s="622"/>
      <c r="CV30" s="622"/>
      <c r="CW30" s="622"/>
      <c r="CX30" s="622"/>
      <c r="CY30" s="623"/>
      <c r="CZ30" s="624">
        <v>21.3</v>
      </c>
      <c r="DA30" s="636"/>
      <c r="DB30" s="636"/>
      <c r="DC30" s="637"/>
      <c r="DD30" s="627">
        <v>2383653</v>
      </c>
      <c r="DE30" s="622"/>
      <c r="DF30" s="622"/>
      <c r="DG30" s="622"/>
      <c r="DH30" s="622"/>
      <c r="DI30" s="622"/>
      <c r="DJ30" s="622"/>
      <c r="DK30" s="623"/>
      <c r="DL30" s="627">
        <v>2383653</v>
      </c>
      <c r="DM30" s="622"/>
      <c r="DN30" s="622"/>
      <c r="DO30" s="622"/>
      <c r="DP30" s="622"/>
      <c r="DQ30" s="622"/>
      <c r="DR30" s="622"/>
      <c r="DS30" s="622"/>
      <c r="DT30" s="622"/>
      <c r="DU30" s="622"/>
      <c r="DV30" s="623"/>
      <c r="DW30" s="624">
        <v>36.4</v>
      </c>
      <c r="DX30" s="636"/>
      <c r="DY30" s="636"/>
      <c r="DZ30" s="636"/>
      <c r="EA30" s="636"/>
      <c r="EB30" s="636"/>
      <c r="EC30" s="648"/>
    </row>
    <row r="31" spans="2:133" ht="11.25" customHeight="1" x14ac:dyDescent="0.15">
      <c r="B31" s="688" t="s">
        <v>297</v>
      </c>
      <c r="C31" s="689"/>
      <c r="D31" s="689"/>
      <c r="E31" s="689"/>
      <c r="F31" s="689"/>
      <c r="G31" s="689"/>
      <c r="H31" s="689"/>
      <c r="I31" s="689"/>
      <c r="J31" s="689"/>
      <c r="K31" s="689"/>
      <c r="L31" s="689"/>
      <c r="M31" s="689"/>
      <c r="N31" s="689"/>
      <c r="O31" s="689"/>
      <c r="P31" s="689"/>
      <c r="Q31" s="690"/>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91" t="s">
        <v>298</v>
      </c>
      <c r="AQ31" s="692"/>
      <c r="AR31" s="692"/>
      <c r="AS31" s="692"/>
      <c r="AT31" s="693" t="s">
        <v>299</v>
      </c>
      <c r="AU31" s="206"/>
      <c r="AV31" s="206"/>
      <c r="AW31" s="206"/>
      <c r="AX31" s="679" t="s">
        <v>177</v>
      </c>
      <c r="AY31" s="680"/>
      <c r="AZ31" s="680"/>
      <c r="BA31" s="680"/>
      <c r="BB31" s="680"/>
      <c r="BC31" s="680"/>
      <c r="BD31" s="680"/>
      <c r="BE31" s="680"/>
      <c r="BF31" s="681"/>
      <c r="BG31" s="683">
        <v>99.5</v>
      </c>
      <c r="BH31" s="684"/>
      <c r="BI31" s="684"/>
      <c r="BJ31" s="684"/>
      <c r="BK31" s="684"/>
      <c r="BL31" s="684"/>
      <c r="BM31" s="685">
        <v>96.6</v>
      </c>
      <c r="BN31" s="684"/>
      <c r="BO31" s="684"/>
      <c r="BP31" s="684"/>
      <c r="BQ31" s="686"/>
      <c r="BR31" s="683">
        <v>99.2</v>
      </c>
      <c r="BS31" s="684"/>
      <c r="BT31" s="684"/>
      <c r="BU31" s="684"/>
      <c r="BV31" s="684"/>
      <c r="BW31" s="684"/>
      <c r="BX31" s="685">
        <v>95.6</v>
      </c>
      <c r="BY31" s="684"/>
      <c r="BZ31" s="684"/>
      <c r="CA31" s="684"/>
      <c r="CB31" s="686"/>
      <c r="CD31" s="642"/>
      <c r="CE31" s="643"/>
      <c r="CF31" s="618" t="s">
        <v>300</v>
      </c>
      <c r="CG31" s="619"/>
      <c r="CH31" s="619"/>
      <c r="CI31" s="619"/>
      <c r="CJ31" s="619"/>
      <c r="CK31" s="619"/>
      <c r="CL31" s="619"/>
      <c r="CM31" s="619"/>
      <c r="CN31" s="619"/>
      <c r="CO31" s="619"/>
      <c r="CP31" s="619"/>
      <c r="CQ31" s="620"/>
      <c r="CR31" s="621">
        <v>55652</v>
      </c>
      <c r="CS31" s="634"/>
      <c r="CT31" s="634"/>
      <c r="CU31" s="634"/>
      <c r="CV31" s="634"/>
      <c r="CW31" s="634"/>
      <c r="CX31" s="634"/>
      <c r="CY31" s="635"/>
      <c r="CZ31" s="624">
        <v>0.5</v>
      </c>
      <c r="DA31" s="636"/>
      <c r="DB31" s="636"/>
      <c r="DC31" s="637"/>
      <c r="DD31" s="627">
        <v>55652</v>
      </c>
      <c r="DE31" s="634"/>
      <c r="DF31" s="634"/>
      <c r="DG31" s="634"/>
      <c r="DH31" s="634"/>
      <c r="DI31" s="634"/>
      <c r="DJ31" s="634"/>
      <c r="DK31" s="635"/>
      <c r="DL31" s="627">
        <v>55652</v>
      </c>
      <c r="DM31" s="634"/>
      <c r="DN31" s="634"/>
      <c r="DO31" s="634"/>
      <c r="DP31" s="634"/>
      <c r="DQ31" s="634"/>
      <c r="DR31" s="634"/>
      <c r="DS31" s="634"/>
      <c r="DT31" s="634"/>
      <c r="DU31" s="634"/>
      <c r="DV31" s="635"/>
      <c r="DW31" s="624">
        <v>0.8</v>
      </c>
      <c r="DX31" s="636"/>
      <c r="DY31" s="636"/>
      <c r="DZ31" s="636"/>
      <c r="EA31" s="636"/>
      <c r="EB31" s="636"/>
      <c r="EC31" s="648"/>
    </row>
    <row r="32" spans="2:133" ht="11.25" customHeight="1" x14ac:dyDescent="0.15">
      <c r="B32" s="618" t="s">
        <v>301</v>
      </c>
      <c r="C32" s="619"/>
      <c r="D32" s="619"/>
      <c r="E32" s="619"/>
      <c r="F32" s="619"/>
      <c r="G32" s="619"/>
      <c r="H32" s="619"/>
      <c r="I32" s="619"/>
      <c r="J32" s="619"/>
      <c r="K32" s="619"/>
      <c r="L32" s="619"/>
      <c r="M32" s="619"/>
      <c r="N32" s="619"/>
      <c r="O32" s="619"/>
      <c r="P32" s="619"/>
      <c r="Q32" s="620"/>
      <c r="R32" s="621">
        <v>681895</v>
      </c>
      <c r="S32" s="622"/>
      <c r="T32" s="622"/>
      <c r="U32" s="622"/>
      <c r="V32" s="622"/>
      <c r="W32" s="622"/>
      <c r="X32" s="622"/>
      <c r="Y32" s="623"/>
      <c r="Z32" s="659">
        <v>5.7</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4"/>
      <c r="AU32" s="202" t="s">
        <v>302</v>
      </c>
      <c r="AX32" s="618" t="s">
        <v>303</v>
      </c>
      <c r="AY32" s="619"/>
      <c r="AZ32" s="619"/>
      <c r="BA32" s="619"/>
      <c r="BB32" s="619"/>
      <c r="BC32" s="619"/>
      <c r="BD32" s="619"/>
      <c r="BE32" s="619"/>
      <c r="BF32" s="620"/>
      <c r="BG32" s="687">
        <v>99.7</v>
      </c>
      <c r="BH32" s="634"/>
      <c r="BI32" s="634"/>
      <c r="BJ32" s="634"/>
      <c r="BK32" s="634"/>
      <c r="BL32" s="634"/>
      <c r="BM32" s="625">
        <v>97.3</v>
      </c>
      <c r="BN32" s="634"/>
      <c r="BO32" s="634"/>
      <c r="BP32" s="634"/>
      <c r="BQ32" s="657"/>
      <c r="BR32" s="687">
        <v>99.5</v>
      </c>
      <c r="BS32" s="634"/>
      <c r="BT32" s="634"/>
      <c r="BU32" s="634"/>
      <c r="BV32" s="634"/>
      <c r="BW32" s="634"/>
      <c r="BX32" s="625">
        <v>96.1</v>
      </c>
      <c r="BY32" s="634"/>
      <c r="BZ32" s="634"/>
      <c r="CA32" s="634"/>
      <c r="CB32" s="657"/>
      <c r="CD32" s="644"/>
      <c r="CE32" s="645"/>
      <c r="CF32" s="618" t="s">
        <v>304</v>
      </c>
      <c r="CG32" s="619"/>
      <c r="CH32" s="619"/>
      <c r="CI32" s="619"/>
      <c r="CJ32" s="619"/>
      <c r="CK32" s="619"/>
      <c r="CL32" s="619"/>
      <c r="CM32" s="619"/>
      <c r="CN32" s="619"/>
      <c r="CO32" s="619"/>
      <c r="CP32" s="619"/>
      <c r="CQ32" s="620"/>
      <c r="CR32" s="621">
        <v>72</v>
      </c>
      <c r="CS32" s="622"/>
      <c r="CT32" s="622"/>
      <c r="CU32" s="622"/>
      <c r="CV32" s="622"/>
      <c r="CW32" s="622"/>
      <c r="CX32" s="622"/>
      <c r="CY32" s="623"/>
      <c r="CZ32" s="624">
        <v>0</v>
      </c>
      <c r="DA32" s="636"/>
      <c r="DB32" s="636"/>
      <c r="DC32" s="637"/>
      <c r="DD32" s="627">
        <v>72</v>
      </c>
      <c r="DE32" s="622"/>
      <c r="DF32" s="622"/>
      <c r="DG32" s="622"/>
      <c r="DH32" s="622"/>
      <c r="DI32" s="622"/>
      <c r="DJ32" s="622"/>
      <c r="DK32" s="623"/>
      <c r="DL32" s="627">
        <v>72</v>
      </c>
      <c r="DM32" s="622"/>
      <c r="DN32" s="622"/>
      <c r="DO32" s="622"/>
      <c r="DP32" s="622"/>
      <c r="DQ32" s="622"/>
      <c r="DR32" s="622"/>
      <c r="DS32" s="622"/>
      <c r="DT32" s="622"/>
      <c r="DU32" s="622"/>
      <c r="DV32" s="623"/>
      <c r="DW32" s="624">
        <v>0</v>
      </c>
      <c r="DX32" s="636"/>
      <c r="DY32" s="636"/>
      <c r="DZ32" s="636"/>
      <c r="EA32" s="636"/>
      <c r="EB32" s="636"/>
      <c r="EC32" s="648"/>
    </row>
    <row r="33" spans="2:133" ht="11.25" customHeight="1" x14ac:dyDescent="0.15">
      <c r="B33" s="618" t="s">
        <v>305</v>
      </c>
      <c r="C33" s="619"/>
      <c r="D33" s="619"/>
      <c r="E33" s="619"/>
      <c r="F33" s="619"/>
      <c r="G33" s="619"/>
      <c r="H33" s="619"/>
      <c r="I33" s="619"/>
      <c r="J33" s="619"/>
      <c r="K33" s="619"/>
      <c r="L33" s="619"/>
      <c r="M33" s="619"/>
      <c r="N33" s="619"/>
      <c r="O33" s="619"/>
      <c r="P33" s="619"/>
      <c r="Q33" s="620"/>
      <c r="R33" s="621">
        <v>191626</v>
      </c>
      <c r="S33" s="622"/>
      <c r="T33" s="622"/>
      <c r="U33" s="622"/>
      <c r="V33" s="622"/>
      <c r="W33" s="622"/>
      <c r="X33" s="622"/>
      <c r="Y33" s="623"/>
      <c r="Z33" s="659">
        <v>1.6</v>
      </c>
      <c r="AA33" s="659"/>
      <c r="AB33" s="659"/>
      <c r="AC33" s="659"/>
      <c r="AD33" s="660" t="s">
        <v>122</v>
      </c>
      <c r="AE33" s="660"/>
      <c r="AF33" s="660"/>
      <c r="AG33" s="660"/>
      <c r="AH33" s="660"/>
      <c r="AI33" s="660"/>
      <c r="AJ33" s="660"/>
      <c r="AK33" s="660"/>
      <c r="AL33" s="624" t="s">
        <v>122</v>
      </c>
      <c r="AM33" s="625"/>
      <c r="AN33" s="625"/>
      <c r="AO33" s="661"/>
      <c r="AP33" s="664"/>
      <c r="AQ33" s="665"/>
      <c r="AR33" s="665"/>
      <c r="AS33" s="665"/>
      <c r="AT33" s="695"/>
      <c r="AU33" s="207"/>
      <c r="AV33" s="207"/>
      <c r="AW33" s="207"/>
      <c r="AX33" s="602" t="s">
        <v>306</v>
      </c>
      <c r="AY33" s="603"/>
      <c r="AZ33" s="603"/>
      <c r="BA33" s="603"/>
      <c r="BB33" s="603"/>
      <c r="BC33" s="603"/>
      <c r="BD33" s="603"/>
      <c r="BE33" s="603"/>
      <c r="BF33" s="604"/>
      <c r="BG33" s="682">
        <v>99.3</v>
      </c>
      <c r="BH33" s="606"/>
      <c r="BI33" s="606"/>
      <c r="BJ33" s="606"/>
      <c r="BK33" s="606"/>
      <c r="BL33" s="606"/>
      <c r="BM33" s="652">
        <v>95.7</v>
      </c>
      <c r="BN33" s="606"/>
      <c r="BO33" s="606"/>
      <c r="BP33" s="606"/>
      <c r="BQ33" s="669"/>
      <c r="BR33" s="682">
        <v>98.9</v>
      </c>
      <c r="BS33" s="606"/>
      <c r="BT33" s="606"/>
      <c r="BU33" s="606"/>
      <c r="BV33" s="606"/>
      <c r="BW33" s="606"/>
      <c r="BX33" s="652">
        <v>94.6</v>
      </c>
      <c r="BY33" s="606"/>
      <c r="BZ33" s="606"/>
      <c r="CA33" s="606"/>
      <c r="CB33" s="669"/>
      <c r="CD33" s="618" t="s">
        <v>307</v>
      </c>
      <c r="CE33" s="619"/>
      <c r="CF33" s="619"/>
      <c r="CG33" s="619"/>
      <c r="CH33" s="619"/>
      <c r="CI33" s="619"/>
      <c r="CJ33" s="619"/>
      <c r="CK33" s="619"/>
      <c r="CL33" s="619"/>
      <c r="CM33" s="619"/>
      <c r="CN33" s="619"/>
      <c r="CO33" s="619"/>
      <c r="CP33" s="619"/>
      <c r="CQ33" s="620"/>
      <c r="CR33" s="621">
        <v>4634008</v>
      </c>
      <c r="CS33" s="634"/>
      <c r="CT33" s="634"/>
      <c r="CU33" s="634"/>
      <c r="CV33" s="634"/>
      <c r="CW33" s="634"/>
      <c r="CX33" s="634"/>
      <c r="CY33" s="635"/>
      <c r="CZ33" s="624">
        <v>40.6</v>
      </c>
      <c r="DA33" s="636"/>
      <c r="DB33" s="636"/>
      <c r="DC33" s="637"/>
      <c r="DD33" s="627">
        <v>2862888</v>
      </c>
      <c r="DE33" s="634"/>
      <c r="DF33" s="634"/>
      <c r="DG33" s="634"/>
      <c r="DH33" s="634"/>
      <c r="DI33" s="634"/>
      <c r="DJ33" s="634"/>
      <c r="DK33" s="635"/>
      <c r="DL33" s="627">
        <v>2215899</v>
      </c>
      <c r="DM33" s="634"/>
      <c r="DN33" s="634"/>
      <c r="DO33" s="634"/>
      <c r="DP33" s="634"/>
      <c r="DQ33" s="634"/>
      <c r="DR33" s="634"/>
      <c r="DS33" s="634"/>
      <c r="DT33" s="634"/>
      <c r="DU33" s="634"/>
      <c r="DV33" s="635"/>
      <c r="DW33" s="624">
        <v>33.799999999999997</v>
      </c>
      <c r="DX33" s="636"/>
      <c r="DY33" s="636"/>
      <c r="DZ33" s="636"/>
      <c r="EA33" s="636"/>
      <c r="EB33" s="636"/>
      <c r="EC33" s="648"/>
    </row>
    <row r="34" spans="2:133" ht="11.25" customHeight="1" x14ac:dyDescent="0.15">
      <c r="B34" s="618" t="s">
        <v>308</v>
      </c>
      <c r="C34" s="619"/>
      <c r="D34" s="619"/>
      <c r="E34" s="619"/>
      <c r="F34" s="619"/>
      <c r="G34" s="619"/>
      <c r="H34" s="619"/>
      <c r="I34" s="619"/>
      <c r="J34" s="619"/>
      <c r="K34" s="619"/>
      <c r="L34" s="619"/>
      <c r="M34" s="619"/>
      <c r="N34" s="619"/>
      <c r="O34" s="619"/>
      <c r="P34" s="619"/>
      <c r="Q34" s="620"/>
      <c r="R34" s="621">
        <v>444022</v>
      </c>
      <c r="S34" s="622"/>
      <c r="T34" s="622"/>
      <c r="U34" s="622"/>
      <c r="V34" s="622"/>
      <c r="W34" s="622"/>
      <c r="X34" s="622"/>
      <c r="Y34" s="623"/>
      <c r="Z34" s="659">
        <v>3.7</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1653001</v>
      </c>
      <c r="CS34" s="622"/>
      <c r="CT34" s="622"/>
      <c r="CU34" s="622"/>
      <c r="CV34" s="622"/>
      <c r="CW34" s="622"/>
      <c r="CX34" s="622"/>
      <c r="CY34" s="623"/>
      <c r="CZ34" s="624">
        <v>14.5</v>
      </c>
      <c r="DA34" s="636"/>
      <c r="DB34" s="636"/>
      <c r="DC34" s="637"/>
      <c r="DD34" s="627">
        <v>1001122</v>
      </c>
      <c r="DE34" s="622"/>
      <c r="DF34" s="622"/>
      <c r="DG34" s="622"/>
      <c r="DH34" s="622"/>
      <c r="DI34" s="622"/>
      <c r="DJ34" s="622"/>
      <c r="DK34" s="623"/>
      <c r="DL34" s="627">
        <v>833701</v>
      </c>
      <c r="DM34" s="622"/>
      <c r="DN34" s="622"/>
      <c r="DO34" s="622"/>
      <c r="DP34" s="622"/>
      <c r="DQ34" s="622"/>
      <c r="DR34" s="622"/>
      <c r="DS34" s="622"/>
      <c r="DT34" s="622"/>
      <c r="DU34" s="622"/>
      <c r="DV34" s="623"/>
      <c r="DW34" s="624">
        <v>12.7</v>
      </c>
      <c r="DX34" s="636"/>
      <c r="DY34" s="636"/>
      <c r="DZ34" s="636"/>
      <c r="EA34" s="636"/>
      <c r="EB34" s="636"/>
      <c r="EC34" s="648"/>
    </row>
    <row r="35" spans="2:133" ht="11.25" customHeight="1" x14ac:dyDescent="0.15">
      <c r="B35" s="618" t="s">
        <v>310</v>
      </c>
      <c r="C35" s="619"/>
      <c r="D35" s="619"/>
      <c r="E35" s="619"/>
      <c r="F35" s="619"/>
      <c r="G35" s="619"/>
      <c r="H35" s="619"/>
      <c r="I35" s="619"/>
      <c r="J35" s="619"/>
      <c r="K35" s="619"/>
      <c r="L35" s="619"/>
      <c r="M35" s="619"/>
      <c r="N35" s="619"/>
      <c r="O35" s="619"/>
      <c r="P35" s="619"/>
      <c r="Q35" s="620"/>
      <c r="R35" s="621">
        <v>462910</v>
      </c>
      <c r="S35" s="622"/>
      <c r="T35" s="622"/>
      <c r="U35" s="622"/>
      <c r="V35" s="622"/>
      <c r="W35" s="622"/>
      <c r="X35" s="622"/>
      <c r="Y35" s="623"/>
      <c r="Z35" s="659">
        <v>3.8</v>
      </c>
      <c r="AA35" s="659"/>
      <c r="AB35" s="659"/>
      <c r="AC35" s="659"/>
      <c r="AD35" s="660" t="s">
        <v>122</v>
      </c>
      <c r="AE35" s="660"/>
      <c r="AF35" s="660"/>
      <c r="AG35" s="660"/>
      <c r="AH35" s="660"/>
      <c r="AI35" s="660"/>
      <c r="AJ35" s="660"/>
      <c r="AK35" s="660"/>
      <c r="AL35" s="624" t="s">
        <v>122</v>
      </c>
      <c r="AM35" s="625"/>
      <c r="AN35" s="625"/>
      <c r="AO35" s="661"/>
      <c r="AP35" s="210"/>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74385</v>
      </c>
      <c r="CS35" s="634"/>
      <c r="CT35" s="634"/>
      <c r="CU35" s="634"/>
      <c r="CV35" s="634"/>
      <c r="CW35" s="634"/>
      <c r="CX35" s="634"/>
      <c r="CY35" s="635"/>
      <c r="CZ35" s="624">
        <v>0.7</v>
      </c>
      <c r="DA35" s="636"/>
      <c r="DB35" s="636"/>
      <c r="DC35" s="637"/>
      <c r="DD35" s="627">
        <v>32446</v>
      </c>
      <c r="DE35" s="634"/>
      <c r="DF35" s="634"/>
      <c r="DG35" s="634"/>
      <c r="DH35" s="634"/>
      <c r="DI35" s="634"/>
      <c r="DJ35" s="634"/>
      <c r="DK35" s="635"/>
      <c r="DL35" s="627">
        <v>29083</v>
      </c>
      <c r="DM35" s="634"/>
      <c r="DN35" s="634"/>
      <c r="DO35" s="634"/>
      <c r="DP35" s="634"/>
      <c r="DQ35" s="634"/>
      <c r="DR35" s="634"/>
      <c r="DS35" s="634"/>
      <c r="DT35" s="634"/>
      <c r="DU35" s="634"/>
      <c r="DV35" s="635"/>
      <c r="DW35" s="624">
        <v>0.4</v>
      </c>
      <c r="DX35" s="636"/>
      <c r="DY35" s="636"/>
      <c r="DZ35" s="636"/>
      <c r="EA35" s="636"/>
      <c r="EB35" s="636"/>
      <c r="EC35" s="648"/>
    </row>
    <row r="36" spans="2:133" ht="11.25" customHeight="1" x14ac:dyDescent="0.15">
      <c r="B36" s="618" t="s">
        <v>314</v>
      </c>
      <c r="C36" s="619"/>
      <c r="D36" s="619"/>
      <c r="E36" s="619"/>
      <c r="F36" s="619"/>
      <c r="G36" s="619"/>
      <c r="H36" s="619"/>
      <c r="I36" s="619"/>
      <c r="J36" s="619"/>
      <c r="K36" s="619"/>
      <c r="L36" s="619"/>
      <c r="M36" s="619"/>
      <c r="N36" s="619"/>
      <c r="O36" s="619"/>
      <c r="P36" s="619"/>
      <c r="Q36" s="620"/>
      <c r="R36" s="621">
        <v>339332</v>
      </c>
      <c r="S36" s="622"/>
      <c r="T36" s="622"/>
      <c r="U36" s="622"/>
      <c r="V36" s="622"/>
      <c r="W36" s="622"/>
      <c r="X36" s="622"/>
      <c r="Y36" s="623"/>
      <c r="Z36" s="659">
        <v>2.8</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6">
        <v>1283672</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11184</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1775969</v>
      </c>
      <c r="CS36" s="622"/>
      <c r="CT36" s="622"/>
      <c r="CU36" s="622"/>
      <c r="CV36" s="622"/>
      <c r="CW36" s="622"/>
      <c r="CX36" s="622"/>
      <c r="CY36" s="623"/>
      <c r="CZ36" s="624">
        <v>15.6</v>
      </c>
      <c r="DA36" s="636"/>
      <c r="DB36" s="636"/>
      <c r="DC36" s="637"/>
      <c r="DD36" s="627">
        <v>1220085</v>
      </c>
      <c r="DE36" s="622"/>
      <c r="DF36" s="622"/>
      <c r="DG36" s="622"/>
      <c r="DH36" s="622"/>
      <c r="DI36" s="622"/>
      <c r="DJ36" s="622"/>
      <c r="DK36" s="623"/>
      <c r="DL36" s="627">
        <v>780650</v>
      </c>
      <c r="DM36" s="622"/>
      <c r="DN36" s="622"/>
      <c r="DO36" s="622"/>
      <c r="DP36" s="622"/>
      <c r="DQ36" s="622"/>
      <c r="DR36" s="622"/>
      <c r="DS36" s="622"/>
      <c r="DT36" s="622"/>
      <c r="DU36" s="622"/>
      <c r="DV36" s="623"/>
      <c r="DW36" s="624">
        <v>11.9</v>
      </c>
      <c r="DX36" s="636"/>
      <c r="DY36" s="636"/>
      <c r="DZ36" s="636"/>
      <c r="EA36" s="636"/>
      <c r="EB36" s="636"/>
      <c r="EC36" s="648"/>
    </row>
    <row r="37" spans="2:133" ht="11.25" customHeight="1" x14ac:dyDescent="0.15">
      <c r="B37" s="618" t="s">
        <v>318</v>
      </c>
      <c r="C37" s="619"/>
      <c r="D37" s="619"/>
      <c r="E37" s="619"/>
      <c r="F37" s="619"/>
      <c r="G37" s="619"/>
      <c r="H37" s="619"/>
      <c r="I37" s="619"/>
      <c r="J37" s="619"/>
      <c r="K37" s="619"/>
      <c r="L37" s="619"/>
      <c r="M37" s="619"/>
      <c r="N37" s="619"/>
      <c r="O37" s="619"/>
      <c r="P37" s="619"/>
      <c r="Q37" s="620"/>
      <c r="R37" s="621">
        <v>721152</v>
      </c>
      <c r="S37" s="622"/>
      <c r="T37" s="622"/>
      <c r="U37" s="622"/>
      <c r="V37" s="622"/>
      <c r="W37" s="622"/>
      <c r="X37" s="622"/>
      <c r="Y37" s="623"/>
      <c r="Z37" s="659">
        <v>6</v>
      </c>
      <c r="AA37" s="659"/>
      <c r="AB37" s="659"/>
      <c r="AC37" s="659"/>
      <c r="AD37" s="660">
        <v>861</v>
      </c>
      <c r="AE37" s="660"/>
      <c r="AF37" s="660"/>
      <c r="AG37" s="660"/>
      <c r="AH37" s="660"/>
      <c r="AI37" s="660"/>
      <c r="AJ37" s="660"/>
      <c r="AK37" s="660"/>
      <c r="AL37" s="624">
        <v>0</v>
      </c>
      <c r="AM37" s="625"/>
      <c r="AN37" s="625"/>
      <c r="AO37" s="661"/>
      <c r="AQ37" s="654" t="s">
        <v>319</v>
      </c>
      <c r="AR37" s="655"/>
      <c r="AS37" s="655"/>
      <c r="AT37" s="655"/>
      <c r="AU37" s="655"/>
      <c r="AV37" s="655"/>
      <c r="AW37" s="655"/>
      <c r="AX37" s="655"/>
      <c r="AY37" s="656"/>
      <c r="AZ37" s="621">
        <v>436789</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11184</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511659</v>
      </c>
      <c r="CS37" s="634"/>
      <c r="CT37" s="634"/>
      <c r="CU37" s="634"/>
      <c r="CV37" s="634"/>
      <c r="CW37" s="634"/>
      <c r="CX37" s="634"/>
      <c r="CY37" s="635"/>
      <c r="CZ37" s="624">
        <v>4.5</v>
      </c>
      <c r="DA37" s="636"/>
      <c r="DB37" s="636"/>
      <c r="DC37" s="637"/>
      <c r="DD37" s="627">
        <v>511659</v>
      </c>
      <c r="DE37" s="634"/>
      <c r="DF37" s="634"/>
      <c r="DG37" s="634"/>
      <c r="DH37" s="634"/>
      <c r="DI37" s="634"/>
      <c r="DJ37" s="634"/>
      <c r="DK37" s="635"/>
      <c r="DL37" s="627">
        <v>424473</v>
      </c>
      <c r="DM37" s="634"/>
      <c r="DN37" s="634"/>
      <c r="DO37" s="634"/>
      <c r="DP37" s="634"/>
      <c r="DQ37" s="634"/>
      <c r="DR37" s="634"/>
      <c r="DS37" s="634"/>
      <c r="DT37" s="634"/>
      <c r="DU37" s="634"/>
      <c r="DV37" s="635"/>
      <c r="DW37" s="624">
        <v>6.5</v>
      </c>
      <c r="DX37" s="636"/>
      <c r="DY37" s="636"/>
      <c r="DZ37" s="636"/>
      <c r="EA37" s="636"/>
      <c r="EB37" s="636"/>
      <c r="EC37" s="648"/>
    </row>
    <row r="38" spans="2:133" ht="11.25" customHeight="1" x14ac:dyDescent="0.15">
      <c r="B38" s="618" t="s">
        <v>322</v>
      </c>
      <c r="C38" s="619"/>
      <c r="D38" s="619"/>
      <c r="E38" s="619"/>
      <c r="F38" s="619"/>
      <c r="G38" s="619"/>
      <c r="H38" s="619"/>
      <c r="I38" s="619"/>
      <c r="J38" s="619"/>
      <c r="K38" s="619"/>
      <c r="L38" s="619"/>
      <c r="M38" s="619"/>
      <c r="N38" s="619"/>
      <c r="O38" s="619"/>
      <c r="P38" s="619"/>
      <c r="Q38" s="620"/>
      <c r="R38" s="621">
        <v>1062215</v>
      </c>
      <c r="S38" s="622"/>
      <c r="T38" s="622"/>
      <c r="U38" s="622"/>
      <c r="V38" s="622"/>
      <c r="W38" s="622"/>
      <c r="X38" s="622"/>
      <c r="Y38" s="623"/>
      <c r="Z38" s="659">
        <v>8.8000000000000007</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110037</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1369</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716039</v>
      </c>
      <c r="CS38" s="622"/>
      <c r="CT38" s="622"/>
      <c r="CU38" s="622"/>
      <c r="CV38" s="622"/>
      <c r="CW38" s="622"/>
      <c r="CX38" s="622"/>
      <c r="CY38" s="623"/>
      <c r="CZ38" s="624">
        <v>6.3</v>
      </c>
      <c r="DA38" s="636"/>
      <c r="DB38" s="636"/>
      <c r="DC38" s="637"/>
      <c r="DD38" s="627">
        <v>576464</v>
      </c>
      <c r="DE38" s="622"/>
      <c r="DF38" s="622"/>
      <c r="DG38" s="622"/>
      <c r="DH38" s="622"/>
      <c r="DI38" s="622"/>
      <c r="DJ38" s="622"/>
      <c r="DK38" s="623"/>
      <c r="DL38" s="627">
        <v>572465</v>
      </c>
      <c r="DM38" s="622"/>
      <c r="DN38" s="622"/>
      <c r="DO38" s="622"/>
      <c r="DP38" s="622"/>
      <c r="DQ38" s="622"/>
      <c r="DR38" s="622"/>
      <c r="DS38" s="622"/>
      <c r="DT38" s="622"/>
      <c r="DU38" s="622"/>
      <c r="DV38" s="623"/>
      <c r="DW38" s="624">
        <v>8.6999999999999993</v>
      </c>
      <c r="DX38" s="636"/>
      <c r="DY38" s="636"/>
      <c r="DZ38" s="636"/>
      <c r="EA38" s="636"/>
      <c r="EB38" s="636"/>
      <c r="EC38" s="648"/>
    </row>
    <row r="39" spans="2:133" ht="11.25" customHeight="1" x14ac:dyDescent="0.15">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v>20807</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2792</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150259</v>
      </c>
      <c r="CS39" s="634"/>
      <c r="CT39" s="634"/>
      <c r="CU39" s="634"/>
      <c r="CV39" s="634"/>
      <c r="CW39" s="634"/>
      <c r="CX39" s="634"/>
      <c r="CY39" s="635"/>
      <c r="CZ39" s="624">
        <v>1.3</v>
      </c>
      <c r="DA39" s="636"/>
      <c r="DB39" s="636"/>
      <c r="DC39" s="637"/>
      <c r="DD39" s="627">
        <v>32771</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330</v>
      </c>
      <c r="C40" s="619"/>
      <c r="D40" s="619"/>
      <c r="E40" s="619"/>
      <c r="F40" s="619"/>
      <c r="G40" s="619"/>
      <c r="H40" s="619"/>
      <c r="I40" s="619"/>
      <c r="J40" s="619"/>
      <c r="K40" s="619"/>
      <c r="L40" s="619"/>
      <c r="M40" s="619"/>
      <c r="N40" s="619"/>
      <c r="O40" s="619"/>
      <c r="P40" s="619"/>
      <c r="Q40" s="620"/>
      <c r="R40" s="621">
        <v>12815</v>
      </c>
      <c r="S40" s="622"/>
      <c r="T40" s="622"/>
      <c r="U40" s="622"/>
      <c r="V40" s="622"/>
      <c r="W40" s="622"/>
      <c r="X40" s="622"/>
      <c r="Y40" s="623"/>
      <c r="Z40" s="659">
        <v>0.1</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t="s">
        <v>122</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98</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264355</v>
      </c>
      <c r="CS40" s="622"/>
      <c r="CT40" s="622"/>
      <c r="CU40" s="622"/>
      <c r="CV40" s="622"/>
      <c r="CW40" s="622"/>
      <c r="CX40" s="622"/>
      <c r="CY40" s="623"/>
      <c r="CZ40" s="624">
        <v>2.2999999999999998</v>
      </c>
      <c r="DA40" s="636"/>
      <c r="DB40" s="636"/>
      <c r="DC40" s="637"/>
      <c r="DD40" s="627" t="s">
        <v>122</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335</v>
      </c>
      <c r="C41" s="603"/>
      <c r="D41" s="603"/>
      <c r="E41" s="603"/>
      <c r="F41" s="603"/>
      <c r="G41" s="603"/>
      <c r="H41" s="603"/>
      <c r="I41" s="603"/>
      <c r="J41" s="603"/>
      <c r="K41" s="603"/>
      <c r="L41" s="603"/>
      <c r="M41" s="603"/>
      <c r="N41" s="603"/>
      <c r="O41" s="603"/>
      <c r="P41" s="603"/>
      <c r="Q41" s="604"/>
      <c r="R41" s="605">
        <v>12067232</v>
      </c>
      <c r="S41" s="646"/>
      <c r="T41" s="646"/>
      <c r="U41" s="646"/>
      <c r="V41" s="646"/>
      <c r="W41" s="646"/>
      <c r="X41" s="646"/>
      <c r="Y41" s="649"/>
      <c r="Z41" s="650">
        <v>100</v>
      </c>
      <c r="AA41" s="650"/>
      <c r="AB41" s="650"/>
      <c r="AC41" s="650"/>
      <c r="AD41" s="651">
        <v>6543930</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138890</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v>1</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339</v>
      </c>
      <c r="AR42" s="667"/>
      <c r="AS42" s="667"/>
      <c r="AT42" s="667"/>
      <c r="AU42" s="667"/>
      <c r="AV42" s="667"/>
      <c r="AW42" s="667"/>
      <c r="AX42" s="667"/>
      <c r="AY42" s="668"/>
      <c r="AZ42" s="605">
        <v>577149</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424</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1801708</v>
      </c>
      <c r="CS42" s="634"/>
      <c r="CT42" s="634"/>
      <c r="CU42" s="634"/>
      <c r="CV42" s="634"/>
      <c r="CW42" s="634"/>
      <c r="CX42" s="634"/>
      <c r="CY42" s="635"/>
      <c r="CZ42" s="624">
        <v>15.8</v>
      </c>
      <c r="DA42" s="636"/>
      <c r="DB42" s="636"/>
      <c r="DC42" s="637"/>
      <c r="DD42" s="627">
        <v>208165</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342</v>
      </c>
      <c r="CD43" s="618" t="s">
        <v>343</v>
      </c>
      <c r="CE43" s="619"/>
      <c r="CF43" s="619"/>
      <c r="CG43" s="619"/>
      <c r="CH43" s="619"/>
      <c r="CI43" s="619"/>
      <c r="CJ43" s="619"/>
      <c r="CK43" s="619"/>
      <c r="CL43" s="619"/>
      <c r="CM43" s="619"/>
      <c r="CN43" s="619"/>
      <c r="CO43" s="619"/>
      <c r="CP43" s="619"/>
      <c r="CQ43" s="620"/>
      <c r="CR43" s="621">
        <v>49546</v>
      </c>
      <c r="CS43" s="634"/>
      <c r="CT43" s="634"/>
      <c r="CU43" s="634"/>
      <c r="CV43" s="634"/>
      <c r="CW43" s="634"/>
      <c r="CX43" s="634"/>
      <c r="CY43" s="635"/>
      <c r="CZ43" s="624">
        <v>0.4</v>
      </c>
      <c r="DA43" s="636"/>
      <c r="DB43" s="636"/>
      <c r="DC43" s="637"/>
      <c r="DD43" s="627">
        <v>49546</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1497470</v>
      </c>
      <c r="CS44" s="622"/>
      <c r="CT44" s="622"/>
      <c r="CU44" s="622"/>
      <c r="CV44" s="622"/>
      <c r="CW44" s="622"/>
      <c r="CX44" s="622"/>
      <c r="CY44" s="623"/>
      <c r="CZ44" s="624">
        <v>13.1</v>
      </c>
      <c r="DA44" s="625"/>
      <c r="DB44" s="625"/>
      <c r="DC44" s="626"/>
      <c r="DD44" s="627">
        <v>187967</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667544</v>
      </c>
      <c r="CS45" s="634"/>
      <c r="CT45" s="634"/>
      <c r="CU45" s="634"/>
      <c r="CV45" s="634"/>
      <c r="CW45" s="634"/>
      <c r="CX45" s="634"/>
      <c r="CY45" s="635"/>
      <c r="CZ45" s="624">
        <v>5.8</v>
      </c>
      <c r="DA45" s="636"/>
      <c r="DB45" s="636"/>
      <c r="DC45" s="637"/>
      <c r="DD45" s="627">
        <v>11707</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348</v>
      </c>
      <c r="CG46" s="619"/>
      <c r="CH46" s="619"/>
      <c r="CI46" s="619"/>
      <c r="CJ46" s="619"/>
      <c r="CK46" s="619"/>
      <c r="CL46" s="619"/>
      <c r="CM46" s="619"/>
      <c r="CN46" s="619"/>
      <c r="CO46" s="619"/>
      <c r="CP46" s="619"/>
      <c r="CQ46" s="620"/>
      <c r="CR46" s="621">
        <v>799500</v>
      </c>
      <c r="CS46" s="622"/>
      <c r="CT46" s="622"/>
      <c r="CU46" s="622"/>
      <c r="CV46" s="622"/>
      <c r="CW46" s="622"/>
      <c r="CX46" s="622"/>
      <c r="CY46" s="623"/>
      <c r="CZ46" s="624">
        <v>7</v>
      </c>
      <c r="DA46" s="625"/>
      <c r="DB46" s="625"/>
      <c r="DC46" s="626"/>
      <c r="DD46" s="627">
        <v>172234</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349</v>
      </c>
      <c r="CG47" s="619"/>
      <c r="CH47" s="619"/>
      <c r="CI47" s="619"/>
      <c r="CJ47" s="619"/>
      <c r="CK47" s="619"/>
      <c r="CL47" s="619"/>
      <c r="CM47" s="619"/>
      <c r="CN47" s="619"/>
      <c r="CO47" s="619"/>
      <c r="CP47" s="619"/>
      <c r="CQ47" s="620"/>
      <c r="CR47" s="621">
        <v>304238</v>
      </c>
      <c r="CS47" s="634"/>
      <c r="CT47" s="634"/>
      <c r="CU47" s="634"/>
      <c r="CV47" s="634"/>
      <c r="CW47" s="634"/>
      <c r="CX47" s="634"/>
      <c r="CY47" s="635"/>
      <c r="CZ47" s="624">
        <v>2.7</v>
      </c>
      <c r="DA47" s="636"/>
      <c r="DB47" s="636"/>
      <c r="DC47" s="637"/>
      <c r="DD47" s="627">
        <v>20198</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351</v>
      </c>
      <c r="CE49" s="603"/>
      <c r="CF49" s="603"/>
      <c r="CG49" s="603"/>
      <c r="CH49" s="603"/>
      <c r="CI49" s="603"/>
      <c r="CJ49" s="603"/>
      <c r="CK49" s="603"/>
      <c r="CL49" s="603"/>
      <c r="CM49" s="603"/>
      <c r="CN49" s="603"/>
      <c r="CO49" s="603"/>
      <c r="CP49" s="603"/>
      <c r="CQ49" s="604"/>
      <c r="CR49" s="605">
        <v>11414263</v>
      </c>
      <c r="CS49" s="606"/>
      <c r="CT49" s="606"/>
      <c r="CU49" s="606"/>
      <c r="CV49" s="606"/>
      <c r="CW49" s="606"/>
      <c r="CX49" s="606"/>
      <c r="CY49" s="607"/>
      <c r="CZ49" s="608">
        <v>100</v>
      </c>
      <c r="DA49" s="609"/>
      <c r="DB49" s="609"/>
      <c r="DC49" s="610"/>
      <c r="DD49" s="611">
        <v>7386420</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87Wtq50cGk3lxJyUX9m/nMfLykJW5XTAFOFjrb1QkSm2mx19LKK0NubUUZZH+MKAt4g4WxKm3N/fWbDwBWaBOA==" saltValue="/WgcYDy8ThsgJaKEty0TV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B27:Q27"/>
    <mergeCell ref="R27:Y27"/>
    <mergeCell ref="Z27:AC27"/>
    <mergeCell ref="AD27:AK27"/>
    <mergeCell ref="AL27:AO27"/>
    <mergeCell ref="AP27:BF27"/>
    <mergeCell ref="BG27:BN27"/>
    <mergeCell ref="BO27:BR27"/>
    <mergeCell ref="BS27:CB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80" zoomScaleNormal="80"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2" t="s">
        <v>352</v>
      </c>
      <c r="B2" s="1092"/>
      <c r="C2" s="1092"/>
      <c r="D2" s="1092"/>
      <c r="E2" s="1092"/>
      <c r="F2" s="1092"/>
      <c r="G2" s="1092"/>
      <c r="H2" s="1092"/>
      <c r="I2" s="1092"/>
      <c r="J2" s="1092"/>
      <c r="K2" s="1092"/>
      <c r="L2" s="1092"/>
      <c r="M2" s="1092"/>
      <c r="N2" s="1092"/>
      <c r="O2" s="1092"/>
      <c r="P2" s="1092"/>
      <c r="Q2" s="1092"/>
      <c r="R2" s="1092"/>
      <c r="S2" s="1092"/>
      <c r="T2" s="1092"/>
      <c r="U2" s="1092"/>
      <c r="V2" s="1092"/>
      <c r="W2" s="1092"/>
      <c r="X2" s="1092"/>
      <c r="Y2" s="1092"/>
      <c r="Z2" s="1092"/>
      <c r="AA2" s="1092"/>
      <c r="AB2" s="1092"/>
      <c r="AC2" s="1092"/>
      <c r="AD2" s="1092"/>
      <c r="AE2" s="1092"/>
      <c r="AF2" s="1092"/>
      <c r="AG2" s="1092"/>
      <c r="AH2" s="1092"/>
      <c r="AI2" s="1092"/>
      <c r="AJ2" s="1092"/>
      <c r="AK2" s="1092"/>
      <c r="AL2" s="1092"/>
      <c r="AM2" s="1092"/>
      <c r="AN2" s="1092"/>
      <c r="AO2" s="1092"/>
      <c r="AP2" s="1092"/>
      <c r="AQ2" s="1092"/>
      <c r="AR2" s="1092"/>
      <c r="AS2" s="1092"/>
      <c r="AT2" s="1092"/>
      <c r="AU2" s="1092"/>
      <c r="AV2" s="1092"/>
      <c r="AW2" s="1092"/>
      <c r="AX2" s="1092"/>
      <c r="AY2" s="1092"/>
      <c r="AZ2" s="1092"/>
      <c r="BA2" s="1092"/>
      <c r="BB2" s="1092"/>
      <c r="BC2" s="1092"/>
      <c r="BD2" s="1092"/>
      <c r="BE2" s="1092"/>
      <c r="BF2" s="1092"/>
      <c r="BG2" s="1092"/>
      <c r="BH2" s="1092"/>
      <c r="BI2" s="1092"/>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3" t="s">
        <v>353</v>
      </c>
      <c r="DK2" s="1094"/>
      <c r="DL2" s="1094"/>
      <c r="DM2" s="1094"/>
      <c r="DN2" s="1094"/>
      <c r="DO2" s="1095"/>
      <c r="DP2" s="216"/>
      <c r="DQ2" s="1093" t="s">
        <v>354</v>
      </c>
      <c r="DR2" s="1094"/>
      <c r="DS2" s="1094"/>
      <c r="DT2" s="1094"/>
      <c r="DU2" s="1094"/>
      <c r="DV2" s="1094"/>
      <c r="DW2" s="1094"/>
      <c r="DX2" s="1094"/>
      <c r="DY2" s="1094"/>
      <c r="DZ2" s="1095"/>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6"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20"/>
      <c r="BA5" s="220"/>
      <c r="BB5" s="220"/>
      <c r="BC5" s="220"/>
      <c r="BD5" s="220"/>
      <c r="BE5" s="221"/>
      <c r="BF5" s="221"/>
      <c r="BG5" s="221"/>
      <c r="BH5" s="221"/>
      <c r="BI5" s="221"/>
      <c r="BJ5" s="221"/>
      <c r="BK5" s="221"/>
      <c r="BL5" s="221"/>
      <c r="BM5" s="221"/>
      <c r="BN5" s="221"/>
      <c r="BO5" s="221"/>
      <c r="BP5" s="221"/>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6" t="s">
        <v>371</v>
      </c>
      <c r="DH5" s="1087"/>
      <c r="DI5" s="1087"/>
      <c r="DJ5" s="1087"/>
      <c r="DK5" s="1088"/>
      <c r="DL5" s="1086" t="s">
        <v>372</v>
      </c>
      <c r="DM5" s="1087"/>
      <c r="DN5" s="1087"/>
      <c r="DO5" s="1087"/>
      <c r="DP5" s="1088"/>
      <c r="DQ5" s="1001" t="s">
        <v>373</v>
      </c>
      <c r="DR5" s="1002"/>
      <c r="DS5" s="1002"/>
      <c r="DT5" s="1002"/>
      <c r="DU5" s="1003"/>
      <c r="DV5" s="1001" t="s">
        <v>364</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7"/>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9"/>
      <c r="DH6" s="1090"/>
      <c r="DI6" s="1090"/>
      <c r="DJ6" s="1090"/>
      <c r="DK6" s="1091"/>
      <c r="DL6" s="1089"/>
      <c r="DM6" s="1090"/>
      <c r="DN6" s="1090"/>
      <c r="DO6" s="1090"/>
      <c r="DP6" s="1091"/>
      <c r="DQ6" s="1004"/>
      <c r="DR6" s="1005"/>
      <c r="DS6" s="1005"/>
      <c r="DT6" s="1005"/>
      <c r="DU6" s="1006"/>
      <c r="DV6" s="1004"/>
      <c r="DW6" s="1005"/>
      <c r="DX6" s="1005"/>
      <c r="DY6" s="1005"/>
      <c r="DZ6" s="1016"/>
      <c r="EA6" s="222"/>
    </row>
    <row r="7" spans="1:131" s="223" customFormat="1" ht="26.25" customHeight="1" thickTop="1" x14ac:dyDescent="0.15">
      <c r="A7" s="224">
        <v>1</v>
      </c>
      <c r="B7" s="1047" t="s">
        <v>374</v>
      </c>
      <c r="C7" s="1048"/>
      <c r="D7" s="1048"/>
      <c r="E7" s="1048"/>
      <c r="F7" s="1048"/>
      <c r="G7" s="1048"/>
      <c r="H7" s="1048"/>
      <c r="I7" s="1048"/>
      <c r="J7" s="1048"/>
      <c r="K7" s="1048"/>
      <c r="L7" s="1048"/>
      <c r="M7" s="1048"/>
      <c r="N7" s="1048"/>
      <c r="O7" s="1048"/>
      <c r="P7" s="1049"/>
      <c r="Q7" s="1104">
        <v>12067</v>
      </c>
      <c r="R7" s="1105"/>
      <c r="S7" s="1105"/>
      <c r="T7" s="1105"/>
      <c r="U7" s="1105"/>
      <c r="V7" s="1105">
        <v>11414</v>
      </c>
      <c r="W7" s="1105"/>
      <c r="X7" s="1105"/>
      <c r="Y7" s="1105"/>
      <c r="Z7" s="1105"/>
      <c r="AA7" s="1105">
        <v>653</v>
      </c>
      <c r="AB7" s="1105"/>
      <c r="AC7" s="1105"/>
      <c r="AD7" s="1105"/>
      <c r="AE7" s="1106"/>
      <c r="AF7" s="1107">
        <v>634</v>
      </c>
      <c r="AG7" s="1108"/>
      <c r="AH7" s="1108"/>
      <c r="AI7" s="1108"/>
      <c r="AJ7" s="1109"/>
      <c r="AK7" s="1110"/>
      <c r="AL7" s="1111"/>
      <c r="AM7" s="1111"/>
      <c r="AN7" s="1111"/>
      <c r="AO7" s="1111"/>
      <c r="AP7" s="1111">
        <v>18628</v>
      </c>
      <c r="AQ7" s="1111"/>
      <c r="AR7" s="1111"/>
      <c r="AS7" s="1111"/>
      <c r="AT7" s="1111"/>
      <c r="AU7" s="1112"/>
      <c r="AV7" s="1112"/>
      <c r="AW7" s="1112"/>
      <c r="AX7" s="1112"/>
      <c r="AY7" s="1113"/>
      <c r="AZ7" s="220"/>
      <c r="BA7" s="220"/>
      <c r="BB7" s="220"/>
      <c r="BC7" s="220"/>
      <c r="BD7" s="220"/>
      <c r="BE7" s="221"/>
      <c r="BF7" s="221"/>
      <c r="BG7" s="221"/>
      <c r="BH7" s="221"/>
      <c r="BI7" s="221"/>
      <c r="BJ7" s="221"/>
      <c r="BK7" s="221"/>
      <c r="BL7" s="221"/>
      <c r="BM7" s="221"/>
      <c r="BN7" s="221"/>
      <c r="BO7" s="221"/>
      <c r="BP7" s="221"/>
      <c r="BQ7" s="224">
        <v>1</v>
      </c>
      <c r="BR7" s="225"/>
      <c r="BS7" s="1101" t="s">
        <v>556</v>
      </c>
      <c r="BT7" s="1102"/>
      <c r="BU7" s="1102"/>
      <c r="BV7" s="1102"/>
      <c r="BW7" s="1102"/>
      <c r="BX7" s="1102"/>
      <c r="BY7" s="1102"/>
      <c r="BZ7" s="1102"/>
      <c r="CA7" s="1102"/>
      <c r="CB7" s="1102"/>
      <c r="CC7" s="1102"/>
      <c r="CD7" s="1102"/>
      <c r="CE7" s="1102"/>
      <c r="CF7" s="1102"/>
      <c r="CG7" s="1114"/>
      <c r="CH7" s="1098">
        <v>-1</v>
      </c>
      <c r="CI7" s="1099"/>
      <c r="CJ7" s="1099"/>
      <c r="CK7" s="1099"/>
      <c r="CL7" s="1100"/>
      <c r="CM7" s="1098">
        <v>60</v>
      </c>
      <c r="CN7" s="1099"/>
      <c r="CO7" s="1099"/>
      <c r="CP7" s="1099"/>
      <c r="CQ7" s="1100"/>
      <c r="CR7" s="1098">
        <v>120</v>
      </c>
      <c r="CS7" s="1099"/>
      <c r="CT7" s="1099"/>
      <c r="CU7" s="1099"/>
      <c r="CV7" s="1100"/>
      <c r="CW7" s="1098">
        <v>2</v>
      </c>
      <c r="CX7" s="1099"/>
      <c r="CY7" s="1099"/>
      <c r="CZ7" s="1099"/>
      <c r="DA7" s="1100"/>
      <c r="DB7" s="1098"/>
      <c r="DC7" s="1099"/>
      <c r="DD7" s="1099"/>
      <c r="DE7" s="1099"/>
      <c r="DF7" s="1100"/>
      <c r="DG7" s="1098"/>
      <c r="DH7" s="1099"/>
      <c r="DI7" s="1099"/>
      <c r="DJ7" s="1099"/>
      <c r="DK7" s="1100"/>
      <c r="DL7" s="1098"/>
      <c r="DM7" s="1099"/>
      <c r="DN7" s="1099"/>
      <c r="DO7" s="1099"/>
      <c r="DP7" s="1100"/>
      <c r="DQ7" s="1098"/>
      <c r="DR7" s="1099"/>
      <c r="DS7" s="1099"/>
      <c r="DT7" s="1099"/>
      <c r="DU7" s="1100"/>
      <c r="DV7" s="1101"/>
      <c r="DW7" s="1102"/>
      <c r="DX7" s="1102"/>
      <c r="DY7" s="1102"/>
      <c r="DZ7" s="1103"/>
      <c r="EA7" s="222"/>
    </row>
    <row r="8" spans="1:131" s="223" customFormat="1" ht="26.25" customHeight="1" x14ac:dyDescent="0.15">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t="s">
        <v>557</v>
      </c>
      <c r="BT8" s="993"/>
      <c r="BU8" s="993"/>
      <c r="BV8" s="993"/>
      <c r="BW8" s="993"/>
      <c r="BX8" s="993"/>
      <c r="BY8" s="993"/>
      <c r="BZ8" s="993"/>
      <c r="CA8" s="993"/>
      <c r="CB8" s="993"/>
      <c r="CC8" s="993"/>
      <c r="CD8" s="993"/>
      <c r="CE8" s="993"/>
      <c r="CF8" s="993"/>
      <c r="CG8" s="1014"/>
      <c r="CH8" s="989">
        <v>2</v>
      </c>
      <c r="CI8" s="990"/>
      <c r="CJ8" s="990"/>
      <c r="CK8" s="990"/>
      <c r="CL8" s="991"/>
      <c r="CM8" s="989">
        <v>52</v>
      </c>
      <c r="CN8" s="990"/>
      <c r="CO8" s="990"/>
      <c r="CP8" s="990"/>
      <c r="CQ8" s="991"/>
      <c r="CR8" s="989">
        <v>57</v>
      </c>
      <c r="CS8" s="990"/>
      <c r="CT8" s="990"/>
      <c r="CU8" s="990"/>
      <c r="CV8" s="991"/>
      <c r="CW8" s="989">
        <v>31</v>
      </c>
      <c r="CX8" s="990"/>
      <c r="CY8" s="990"/>
      <c r="CZ8" s="990"/>
      <c r="DA8" s="991"/>
      <c r="DB8" s="989">
        <v>26</v>
      </c>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t="s">
        <v>558</v>
      </c>
      <c r="BT9" s="993"/>
      <c r="BU9" s="993"/>
      <c r="BV9" s="993"/>
      <c r="BW9" s="993"/>
      <c r="BX9" s="993"/>
      <c r="BY9" s="993"/>
      <c r="BZ9" s="993"/>
      <c r="CA9" s="993"/>
      <c r="CB9" s="993"/>
      <c r="CC9" s="993"/>
      <c r="CD9" s="993"/>
      <c r="CE9" s="993"/>
      <c r="CF9" s="993"/>
      <c r="CG9" s="1014"/>
      <c r="CH9" s="989">
        <v>-2</v>
      </c>
      <c r="CI9" s="990"/>
      <c r="CJ9" s="990"/>
      <c r="CK9" s="990"/>
      <c r="CL9" s="991"/>
      <c r="CM9" s="989">
        <v>43</v>
      </c>
      <c r="CN9" s="990"/>
      <c r="CO9" s="990"/>
      <c r="CP9" s="990"/>
      <c r="CQ9" s="991"/>
      <c r="CR9" s="989">
        <v>30</v>
      </c>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84"/>
      <c r="R11" s="1036"/>
      <c r="S11" s="1036"/>
      <c r="T11" s="1036"/>
      <c r="U11" s="1085"/>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375</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376</v>
      </c>
      <c r="B23" s="937" t="s">
        <v>377</v>
      </c>
      <c r="C23" s="938"/>
      <c r="D23" s="938"/>
      <c r="E23" s="938"/>
      <c r="F23" s="938"/>
      <c r="G23" s="938"/>
      <c r="H23" s="938"/>
      <c r="I23" s="938"/>
      <c r="J23" s="938"/>
      <c r="K23" s="938"/>
      <c r="L23" s="938"/>
      <c r="M23" s="938"/>
      <c r="N23" s="938"/>
      <c r="O23" s="938"/>
      <c r="P23" s="948"/>
      <c r="Q23" s="1067">
        <v>12067</v>
      </c>
      <c r="R23" s="1061"/>
      <c r="S23" s="1061"/>
      <c r="T23" s="1061"/>
      <c r="U23" s="1061"/>
      <c r="V23" s="1061">
        <v>11414</v>
      </c>
      <c r="W23" s="1061"/>
      <c r="X23" s="1061"/>
      <c r="Y23" s="1061"/>
      <c r="Z23" s="1061"/>
      <c r="AA23" s="1061">
        <v>653</v>
      </c>
      <c r="AB23" s="1061"/>
      <c r="AC23" s="1061"/>
      <c r="AD23" s="1061"/>
      <c r="AE23" s="1068"/>
      <c r="AF23" s="1069">
        <v>634</v>
      </c>
      <c r="AG23" s="1061"/>
      <c r="AH23" s="1061"/>
      <c r="AI23" s="1061"/>
      <c r="AJ23" s="1070"/>
      <c r="AK23" s="1071"/>
      <c r="AL23" s="1072"/>
      <c r="AM23" s="1072"/>
      <c r="AN23" s="1072"/>
      <c r="AO23" s="1072"/>
      <c r="AP23" s="1061">
        <v>18628</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379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357</v>
      </c>
      <c r="B26" s="996"/>
      <c r="C26" s="996"/>
      <c r="D26" s="996"/>
      <c r="E26" s="996"/>
      <c r="F26" s="996"/>
      <c r="G26" s="996"/>
      <c r="H26" s="996"/>
      <c r="I26" s="996"/>
      <c r="J26" s="996"/>
      <c r="K26" s="996"/>
      <c r="L26" s="996"/>
      <c r="M26" s="996"/>
      <c r="N26" s="996"/>
      <c r="O26" s="996"/>
      <c r="P26" s="997"/>
      <c r="Q26" s="1001" t="s">
        <v>380</v>
      </c>
      <c r="R26" s="1002"/>
      <c r="S26" s="1002"/>
      <c r="T26" s="1002"/>
      <c r="U26" s="1003"/>
      <c r="V26" s="1001" t="s">
        <v>381</v>
      </c>
      <c r="W26" s="1002"/>
      <c r="X26" s="1002"/>
      <c r="Y26" s="1002"/>
      <c r="Z26" s="1003"/>
      <c r="AA26" s="1001" t="s">
        <v>382</v>
      </c>
      <c r="AB26" s="1002"/>
      <c r="AC26" s="1002"/>
      <c r="AD26" s="1002"/>
      <c r="AE26" s="1002"/>
      <c r="AF26" s="1055" t="s">
        <v>383</v>
      </c>
      <c r="AG26" s="1008"/>
      <c r="AH26" s="1008"/>
      <c r="AI26" s="1008"/>
      <c r="AJ26" s="1056"/>
      <c r="AK26" s="1002" t="s">
        <v>384</v>
      </c>
      <c r="AL26" s="1002"/>
      <c r="AM26" s="1002"/>
      <c r="AN26" s="1002"/>
      <c r="AO26" s="1003"/>
      <c r="AP26" s="1001" t="s">
        <v>385</v>
      </c>
      <c r="AQ26" s="1002"/>
      <c r="AR26" s="1002"/>
      <c r="AS26" s="1002"/>
      <c r="AT26" s="1003"/>
      <c r="AU26" s="1001" t="s">
        <v>386</v>
      </c>
      <c r="AV26" s="1002"/>
      <c r="AW26" s="1002"/>
      <c r="AX26" s="1002"/>
      <c r="AY26" s="1003"/>
      <c r="AZ26" s="1001" t="s">
        <v>387</v>
      </c>
      <c r="BA26" s="1002"/>
      <c r="BB26" s="1002"/>
      <c r="BC26" s="1002"/>
      <c r="BD26" s="1003"/>
      <c r="BE26" s="1001" t="s">
        <v>364</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388</v>
      </c>
      <c r="C28" s="1048"/>
      <c r="D28" s="1048"/>
      <c r="E28" s="1048"/>
      <c r="F28" s="1048"/>
      <c r="G28" s="1048"/>
      <c r="H28" s="1048"/>
      <c r="I28" s="1048"/>
      <c r="J28" s="1048"/>
      <c r="K28" s="1048"/>
      <c r="L28" s="1048"/>
      <c r="M28" s="1048"/>
      <c r="N28" s="1048"/>
      <c r="O28" s="1048"/>
      <c r="P28" s="1049"/>
      <c r="Q28" s="1050">
        <v>1682</v>
      </c>
      <c r="R28" s="1051"/>
      <c r="S28" s="1051"/>
      <c r="T28" s="1051"/>
      <c r="U28" s="1051"/>
      <c r="V28" s="1051">
        <v>1670</v>
      </c>
      <c r="W28" s="1051"/>
      <c r="X28" s="1051"/>
      <c r="Y28" s="1051"/>
      <c r="Z28" s="1051"/>
      <c r="AA28" s="1051">
        <v>11</v>
      </c>
      <c r="AB28" s="1051"/>
      <c r="AC28" s="1051"/>
      <c r="AD28" s="1051"/>
      <c r="AE28" s="1052"/>
      <c r="AF28" s="1053">
        <v>11</v>
      </c>
      <c r="AG28" s="1051"/>
      <c r="AH28" s="1051"/>
      <c r="AI28" s="1051"/>
      <c r="AJ28" s="1054"/>
      <c r="AK28" s="1042">
        <v>139</v>
      </c>
      <c r="AL28" s="1043"/>
      <c r="AM28" s="1043"/>
      <c r="AN28" s="1043"/>
      <c r="AO28" s="1043"/>
      <c r="AP28" s="1043"/>
      <c r="AQ28" s="1043"/>
      <c r="AR28" s="1043"/>
      <c r="AS28" s="1043"/>
      <c r="AT28" s="1043"/>
      <c r="AU28" s="1043"/>
      <c r="AV28" s="1043"/>
      <c r="AW28" s="1043"/>
      <c r="AX28" s="1043"/>
      <c r="AY28" s="1043"/>
      <c r="AZ28" s="1044"/>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389</v>
      </c>
      <c r="C29" s="1031"/>
      <c r="D29" s="1031"/>
      <c r="E29" s="1031"/>
      <c r="F29" s="1031"/>
      <c r="G29" s="1031"/>
      <c r="H29" s="1031"/>
      <c r="I29" s="1031"/>
      <c r="J29" s="1031"/>
      <c r="K29" s="1031"/>
      <c r="L29" s="1031"/>
      <c r="M29" s="1031"/>
      <c r="N29" s="1031"/>
      <c r="O29" s="1031"/>
      <c r="P29" s="1032"/>
      <c r="Q29" s="1038">
        <v>1792</v>
      </c>
      <c r="R29" s="1039"/>
      <c r="S29" s="1039"/>
      <c r="T29" s="1039"/>
      <c r="U29" s="1039"/>
      <c r="V29" s="1039">
        <v>1744</v>
      </c>
      <c r="W29" s="1039"/>
      <c r="X29" s="1039"/>
      <c r="Y29" s="1039"/>
      <c r="Z29" s="1039"/>
      <c r="AA29" s="1039">
        <v>47</v>
      </c>
      <c r="AB29" s="1039"/>
      <c r="AC29" s="1039"/>
      <c r="AD29" s="1039"/>
      <c r="AE29" s="1040"/>
      <c r="AF29" s="1035">
        <v>47</v>
      </c>
      <c r="AG29" s="1036"/>
      <c r="AH29" s="1036"/>
      <c r="AI29" s="1036"/>
      <c r="AJ29" s="1037"/>
      <c r="AK29" s="980">
        <v>278</v>
      </c>
      <c r="AL29" s="971"/>
      <c r="AM29" s="971"/>
      <c r="AN29" s="971"/>
      <c r="AO29" s="971"/>
      <c r="AP29" s="971"/>
      <c r="AQ29" s="971"/>
      <c r="AR29" s="971"/>
      <c r="AS29" s="971"/>
      <c r="AT29" s="971"/>
      <c r="AU29" s="971"/>
      <c r="AV29" s="971"/>
      <c r="AW29" s="971"/>
      <c r="AX29" s="971"/>
      <c r="AY29" s="971"/>
      <c r="AZ29" s="1041"/>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390</v>
      </c>
      <c r="C30" s="1031"/>
      <c r="D30" s="1031"/>
      <c r="E30" s="1031"/>
      <c r="F30" s="1031"/>
      <c r="G30" s="1031"/>
      <c r="H30" s="1031"/>
      <c r="I30" s="1031"/>
      <c r="J30" s="1031"/>
      <c r="K30" s="1031"/>
      <c r="L30" s="1031"/>
      <c r="M30" s="1031"/>
      <c r="N30" s="1031"/>
      <c r="O30" s="1031"/>
      <c r="P30" s="1032"/>
      <c r="Q30" s="1038">
        <v>252</v>
      </c>
      <c r="R30" s="1039"/>
      <c r="S30" s="1039"/>
      <c r="T30" s="1039"/>
      <c r="U30" s="1039"/>
      <c r="V30" s="1039">
        <v>241</v>
      </c>
      <c r="W30" s="1039"/>
      <c r="X30" s="1039"/>
      <c r="Y30" s="1039"/>
      <c r="Z30" s="1039"/>
      <c r="AA30" s="1039">
        <v>11</v>
      </c>
      <c r="AB30" s="1039"/>
      <c r="AC30" s="1039"/>
      <c r="AD30" s="1039"/>
      <c r="AE30" s="1040"/>
      <c r="AF30" s="1035">
        <v>11</v>
      </c>
      <c r="AG30" s="1036"/>
      <c r="AH30" s="1036"/>
      <c r="AI30" s="1036"/>
      <c r="AJ30" s="1037"/>
      <c r="AK30" s="980">
        <v>75</v>
      </c>
      <c r="AL30" s="971"/>
      <c r="AM30" s="971"/>
      <c r="AN30" s="971"/>
      <c r="AO30" s="971"/>
      <c r="AP30" s="971"/>
      <c r="AQ30" s="971"/>
      <c r="AR30" s="971"/>
      <c r="AS30" s="971"/>
      <c r="AT30" s="971"/>
      <c r="AU30" s="971"/>
      <c r="AV30" s="971"/>
      <c r="AW30" s="971"/>
      <c r="AX30" s="971"/>
      <c r="AY30" s="971"/>
      <c r="AZ30" s="1041"/>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391</v>
      </c>
      <c r="C31" s="1031"/>
      <c r="D31" s="1031"/>
      <c r="E31" s="1031"/>
      <c r="F31" s="1031"/>
      <c r="G31" s="1031"/>
      <c r="H31" s="1031"/>
      <c r="I31" s="1031"/>
      <c r="J31" s="1031"/>
      <c r="K31" s="1031"/>
      <c r="L31" s="1031"/>
      <c r="M31" s="1031"/>
      <c r="N31" s="1031"/>
      <c r="O31" s="1031"/>
      <c r="P31" s="1032"/>
      <c r="Q31" s="1038">
        <v>34</v>
      </c>
      <c r="R31" s="1039"/>
      <c r="S31" s="1039"/>
      <c r="T31" s="1039"/>
      <c r="U31" s="1039"/>
      <c r="V31" s="1039">
        <v>36</v>
      </c>
      <c r="W31" s="1039"/>
      <c r="X31" s="1039"/>
      <c r="Y31" s="1039"/>
      <c r="Z31" s="1039"/>
      <c r="AA31" s="1039">
        <v>-3</v>
      </c>
      <c r="AB31" s="1039"/>
      <c r="AC31" s="1039"/>
      <c r="AD31" s="1039"/>
      <c r="AE31" s="1040"/>
      <c r="AF31" s="1035">
        <v>164</v>
      </c>
      <c r="AG31" s="1036"/>
      <c r="AH31" s="1036"/>
      <c r="AI31" s="1036"/>
      <c r="AJ31" s="1037"/>
      <c r="AK31" s="980">
        <v>21</v>
      </c>
      <c r="AL31" s="971"/>
      <c r="AM31" s="971"/>
      <c r="AN31" s="971"/>
      <c r="AO31" s="971"/>
      <c r="AP31" s="971">
        <v>117</v>
      </c>
      <c r="AQ31" s="971"/>
      <c r="AR31" s="971"/>
      <c r="AS31" s="971"/>
      <c r="AT31" s="971"/>
      <c r="AU31" s="971">
        <v>116</v>
      </c>
      <c r="AV31" s="971"/>
      <c r="AW31" s="971"/>
      <c r="AX31" s="971"/>
      <c r="AY31" s="971"/>
      <c r="AZ31" s="1041"/>
      <c r="BA31" s="1041"/>
      <c r="BB31" s="1041"/>
      <c r="BC31" s="1041"/>
      <c r="BD31" s="1041"/>
      <c r="BE31" s="972" t="s">
        <v>392</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393</v>
      </c>
      <c r="C32" s="1031"/>
      <c r="D32" s="1031"/>
      <c r="E32" s="1031"/>
      <c r="F32" s="1031"/>
      <c r="G32" s="1031"/>
      <c r="H32" s="1031"/>
      <c r="I32" s="1031"/>
      <c r="J32" s="1031"/>
      <c r="K32" s="1031"/>
      <c r="L32" s="1031"/>
      <c r="M32" s="1031"/>
      <c r="N32" s="1031"/>
      <c r="O32" s="1031"/>
      <c r="P32" s="1032"/>
      <c r="Q32" s="1038">
        <v>298</v>
      </c>
      <c r="R32" s="1039"/>
      <c r="S32" s="1039"/>
      <c r="T32" s="1039"/>
      <c r="U32" s="1039"/>
      <c r="V32" s="1039">
        <v>273</v>
      </c>
      <c r="W32" s="1039"/>
      <c r="X32" s="1039"/>
      <c r="Y32" s="1039"/>
      <c r="Z32" s="1039"/>
      <c r="AA32" s="1039">
        <v>26</v>
      </c>
      <c r="AB32" s="1039"/>
      <c r="AC32" s="1039"/>
      <c r="AD32" s="1039"/>
      <c r="AE32" s="1040"/>
      <c r="AF32" s="1035">
        <v>141</v>
      </c>
      <c r="AG32" s="1036"/>
      <c r="AH32" s="1036"/>
      <c r="AI32" s="1036"/>
      <c r="AJ32" s="1037"/>
      <c r="AK32" s="980">
        <v>217</v>
      </c>
      <c r="AL32" s="971"/>
      <c r="AM32" s="971"/>
      <c r="AN32" s="971"/>
      <c r="AO32" s="971"/>
      <c r="AP32" s="971">
        <v>1165</v>
      </c>
      <c r="AQ32" s="971"/>
      <c r="AR32" s="971"/>
      <c r="AS32" s="971"/>
      <c r="AT32" s="971"/>
      <c r="AU32" s="971">
        <v>898</v>
      </c>
      <c r="AV32" s="971"/>
      <c r="AW32" s="971"/>
      <c r="AX32" s="971"/>
      <c r="AY32" s="971"/>
      <c r="AZ32" s="1041"/>
      <c r="BA32" s="1041"/>
      <c r="BB32" s="1041"/>
      <c r="BC32" s="1041"/>
      <c r="BD32" s="1041"/>
      <c r="BE32" s="972" t="s">
        <v>392</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t="s">
        <v>394</v>
      </c>
      <c r="C33" s="1031"/>
      <c r="D33" s="1031"/>
      <c r="E33" s="1031"/>
      <c r="F33" s="1031"/>
      <c r="G33" s="1031"/>
      <c r="H33" s="1031"/>
      <c r="I33" s="1031"/>
      <c r="J33" s="1031"/>
      <c r="K33" s="1031"/>
      <c r="L33" s="1031"/>
      <c r="M33" s="1031"/>
      <c r="N33" s="1031"/>
      <c r="O33" s="1031"/>
      <c r="P33" s="1032"/>
      <c r="Q33" s="1038">
        <v>91</v>
      </c>
      <c r="R33" s="1039"/>
      <c r="S33" s="1039"/>
      <c r="T33" s="1039"/>
      <c r="U33" s="1039"/>
      <c r="V33" s="1039">
        <v>95</v>
      </c>
      <c r="W33" s="1039"/>
      <c r="X33" s="1039"/>
      <c r="Y33" s="1039"/>
      <c r="Z33" s="1039"/>
      <c r="AA33" s="1039">
        <v>-5</v>
      </c>
      <c r="AB33" s="1039"/>
      <c r="AC33" s="1039"/>
      <c r="AD33" s="1039"/>
      <c r="AE33" s="1040"/>
      <c r="AF33" s="1035">
        <v>29</v>
      </c>
      <c r="AG33" s="1036"/>
      <c r="AH33" s="1036"/>
      <c r="AI33" s="1036"/>
      <c r="AJ33" s="1037"/>
      <c r="AK33" s="980">
        <v>70</v>
      </c>
      <c r="AL33" s="971"/>
      <c r="AM33" s="971"/>
      <c r="AN33" s="971"/>
      <c r="AO33" s="971"/>
      <c r="AP33" s="971">
        <v>176</v>
      </c>
      <c r="AQ33" s="971"/>
      <c r="AR33" s="971"/>
      <c r="AS33" s="971"/>
      <c r="AT33" s="971"/>
      <c r="AU33" s="971">
        <v>174</v>
      </c>
      <c r="AV33" s="971"/>
      <c r="AW33" s="971"/>
      <c r="AX33" s="971"/>
      <c r="AY33" s="971"/>
      <c r="AZ33" s="1041"/>
      <c r="BA33" s="1041"/>
      <c r="BB33" s="1041"/>
      <c r="BC33" s="1041"/>
      <c r="BD33" s="1041"/>
      <c r="BE33" s="972" t="s">
        <v>392</v>
      </c>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t="s">
        <v>395</v>
      </c>
      <c r="C34" s="1031"/>
      <c r="D34" s="1031"/>
      <c r="E34" s="1031"/>
      <c r="F34" s="1031"/>
      <c r="G34" s="1031"/>
      <c r="H34" s="1031"/>
      <c r="I34" s="1031"/>
      <c r="J34" s="1031"/>
      <c r="K34" s="1031"/>
      <c r="L34" s="1031"/>
      <c r="M34" s="1031"/>
      <c r="N34" s="1031"/>
      <c r="O34" s="1031"/>
      <c r="P34" s="1032"/>
      <c r="Q34" s="1038">
        <v>99</v>
      </c>
      <c r="R34" s="1039"/>
      <c r="S34" s="1039"/>
      <c r="T34" s="1039"/>
      <c r="U34" s="1039"/>
      <c r="V34" s="1039">
        <v>98</v>
      </c>
      <c r="W34" s="1039"/>
      <c r="X34" s="1039"/>
      <c r="Y34" s="1039"/>
      <c r="Z34" s="1039"/>
      <c r="AA34" s="1039">
        <v>2</v>
      </c>
      <c r="AB34" s="1039"/>
      <c r="AC34" s="1039"/>
      <c r="AD34" s="1039"/>
      <c r="AE34" s="1040"/>
      <c r="AF34" s="1035">
        <v>2</v>
      </c>
      <c r="AG34" s="1036"/>
      <c r="AH34" s="1036"/>
      <c r="AI34" s="1036"/>
      <c r="AJ34" s="1037"/>
      <c r="AK34" s="980">
        <v>40</v>
      </c>
      <c r="AL34" s="971"/>
      <c r="AM34" s="971"/>
      <c r="AN34" s="971"/>
      <c r="AO34" s="971"/>
      <c r="AP34" s="971">
        <v>125</v>
      </c>
      <c r="AQ34" s="971"/>
      <c r="AR34" s="971"/>
      <c r="AS34" s="971"/>
      <c r="AT34" s="971"/>
      <c r="AU34" s="971">
        <v>123</v>
      </c>
      <c r="AV34" s="971"/>
      <c r="AW34" s="971"/>
      <c r="AX34" s="971"/>
      <c r="AY34" s="971"/>
      <c r="AZ34" s="1041"/>
      <c r="BA34" s="1041"/>
      <c r="BB34" s="1041"/>
      <c r="BC34" s="1041"/>
      <c r="BD34" s="1041"/>
      <c r="BE34" s="972" t="s">
        <v>392</v>
      </c>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396</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376</v>
      </c>
      <c r="B63" s="937" t="s">
        <v>397</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406</v>
      </c>
      <c r="AG63" s="959"/>
      <c r="AH63" s="959"/>
      <c r="AI63" s="959"/>
      <c r="AJ63" s="1022"/>
      <c r="AK63" s="1023"/>
      <c r="AL63" s="963"/>
      <c r="AM63" s="963"/>
      <c r="AN63" s="963"/>
      <c r="AO63" s="963"/>
      <c r="AP63" s="959">
        <v>1583</v>
      </c>
      <c r="AQ63" s="959"/>
      <c r="AR63" s="959"/>
      <c r="AS63" s="959"/>
      <c r="AT63" s="959"/>
      <c r="AU63" s="959">
        <v>1311</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398</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399</v>
      </c>
      <c r="B66" s="996"/>
      <c r="C66" s="996"/>
      <c r="D66" s="996"/>
      <c r="E66" s="996"/>
      <c r="F66" s="996"/>
      <c r="G66" s="996"/>
      <c r="H66" s="996"/>
      <c r="I66" s="996"/>
      <c r="J66" s="996"/>
      <c r="K66" s="996"/>
      <c r="L66" s="996"/>
      <c r="M66" s="996"/>
      <c r="N66" s="996"/>
      <c r="O66" s="996"/>
      <c r="P66" s="997"/>
      <c r="Q66" s="1001" t="s">
        <v>380</v>
      </c>
      <c r="R66" s="1002"/>
      <c r="S66" s="1002"/>
      <c r="T66" s="1002"/>
      <c r="U66" s="1003"/>
      <c r="V66" s="1001" t="s">
        <v>381</v>
      </c>
      <c r="W66" s="1002"/>
      <c r="X66" s="1002"/>
      <c r="Y66" s="1002"/>
      <c r="Z66" s="1003"/>
      <c r="AA66" s="1001" t="s">
        <v>382</v>
      </c>
      <c r="AB66" s="1002"/>
      <c r="AC66" s="1002"/>
      <c r="AD66" s="1002"/>
      <c r="AE66" s="1003"/>
      <c r="AF66" s="1007" t="s">
        <v>383</v>
      </c>
      <c r="AG66" s="1008"/>
      <c r="AH66" s="1008"/>
      <c r="AI66" s="1008"/>
      <c r="AJ66" s="1009"/>
      <c r="AK66" s="1001" t="s">
        <v>384</v>
      </c>
      <c r="AL66" s="996"/>
      <c r="AM66" s="996"/>
      <c r="AN66" s="996"/>
      <c r="AO66" s="997"/>
      <c r="AP66" s="1001" t="s">
        <v>385</v>
      </c>
      <c r="AQ66" s="1002"/>
      <c r="AR66" s="1002"/>
      <c r="AS66" s="1002"/>
      <c r="AT66" s="1003"/>
      <c r="AU66" s="1001" t="s">
        <v>400</v>
      </c>
      <c r="AV66" s="1002"/>
      <c r="AW66" s="1002"/>
      <c r="AX66" s="1002"/>
      <c r="AY66" s="1003"/>
      <c r="AZ66" s="1001" t="s">
        <v>364</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550</v>
      </c>
      <c r="C68" s="986"/>
      <c r="D68" s="986"/>
      <c r="E68" s="986"/>
      <c r="F68" s="986"/>
      <c r="G68" s="986"/>
      <c r="H68" s="986"/>
      <c r="I68" s="986"/>
      <c r="J68" s="986"/>
      <c r="K68" s="986"/>
      <c r="L68" s="986"/>
      <c r="M68" s="986"/>
      <c r="N68" s="986"/>
      <c r="O68" s="986"/>
      <c r="P68" s="987"/>
      <c r="Q68" s="988">
        <v>3019</v>
      </c>
      <c r="R68" s="982"/>
      <c r="S68" s="982"/>
      <c r="T68" s="982"/>
      <c r="U68" s="982"/>
      <c r="V68" s="982">
        <v>2907</v>
      </c>
      <c r="W68" s="982"/>
      <c r="X68" s="982"/>
      <c r="Y68" s="982"/>
      <c r="Z68" s="982"/>
      <c r="AA68" s="982">
        <v>112</v>
      </c>
      <c r="AB68" s="982"/>
      <c r="AC68" s="982"/>
      <c r="AD68" s="982"/>
      <c r="AE68" s="982"/>
      <c r="AF68" s="982">
        <v>112</v>
      </c>
      <c r="AG68" s="982"/>
      <c r="AH68" s="982"/>
      <c r="AI68" s="982"/>
      <c r="AJ68" s="982"/>
      <c r="AK68" s="982">
        <v>31</v>
      </c>
      <c r="AL68" s="982"/>
      <c r="AM68" s="982"/>
      <c r="AN68" s="982"/>
      <c r="AO68" s="982"/>
      <c r="AP68" s="982">
        <v>2029</v>
      </c>
      <c r="AQ68" s="982"/>
      <c r="AR68" s="982"/>
      <c r="AS68" s="982"/>
      <c r="AT68" s="982"/>
      <c r="AU68" s="982"/>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551</v>
      </c>
      <c r="C69" s="975"/>
      <c r="D69" s="975"/>
      <c r="E69" s="975"/>
      <c r="F69" s="975"/>
      <c r="G69" s="975"/>
      <c r="H69" s="975"/>
      <c r="I69" s="975"/>
      <c r="J69" s="975"/>
      <c r="K69" s="975"/>
      <c r="L69" s="975"/>
      <c r="M69" s="975"/>
      <c r="N69" s="975"/>
      <c r="O69" s="975"/>
      <c r="P69" s="976"/>
      <c r="Q69" s="977">
        <v>182</v>
      </c>
      <c r="R69" s="971"/>
      <c r="S69" s="971"/>
      <c r="T69" s="971"/>
      <c r="U69" s="971"/>
      <c r="V69" s="971">
        <v>174</v>
      </c>
      <c r="W69" s="971"/>
      <c r="X69" s="971"/>
      <c r="Y69" s="971"/>
      <c r="Z69" s="971"/>
      <c r="AA69" s="971">
        <v>8</v>
      </c>
      <c r="AB69" s="971"/>
      <c r="AC69" s="971"/>
      <c r="AD69" s="971"/>
      <c r="AE69" s="971"/>
      <c r="AF69" s="971">
        <v>8</v>
      </c>
      <c r="AG69" s="971"/>
      <c r="AH69" s="971"/>
      <c r="AI69" s="971"/>
      <c r="AJ69" s="971"/>
      <c r="AK69" s="971"/>
      <c r="AL69" s="971"/>
      <c r="AM69" s="971"/>
      <c r="AN69" s="971"/>
      <c r="AO69" s="971"/>
      <c r="AP69" s="971">
        <v>75</v>
      </c>
      <c r="AQ69" s="971"/>
      <c r="AR69" s="971"/>
      <c r="AS69" s="971"/>
      <c r="AT69" s="971"/>
      <c r="AU69" s="971"/>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552</v>
      </c>
      <c r="C70" s="975"/>
      <c r="D70" s="975"/>
      <c r="E70" s="975"/>
      <c r="F70" s="975"/>
      <c r="G70" s="975"/>
      <c r="H70" s="975"/>
      <c r="I70" s="975"/>
      <c r="J70" s="975"/>
      <c r="K70" s="975"/>
      <c r="L70" s="975"/>
      <c r="M70" s="975"/>
      <c r="N70" s="975"/>
      <c r="O70" s="975"/>
      <c r="P70" s="976"/>
      <c r="Q70" s="977">
        <v>309</v>
      </c>
      <c r="R70" s="971"/>
      <c r="S70" s="971"/>
      <c r="T70" s="971"/>
      <c r="U70" s="971"/>
      <c r="V70" s="971">
        <v>308</v>
      </c>
      <c r="W70" s="971"/>
      <c r="X70" s="971"/>
      <c r="Y70" s="971"/>
      <c r="Z70" s="971"/>
      <c r="AA70" s="971">
        <v>1</v>
      </c>
      <c r="AB70" s="971"/>
      <c r="AC70" s="971"/>
      <c r="AD70" s="971"/>
      <c r="AE70" s="971"/>
      <c r="AF70" s="971">
        <v>1</v>
      </c>
      <c r="AG70" s="971"/>
      <c r="AH70" s="971"/>
      <c r="AI70" s="971"/>
      <c r="AJ70" s="971"/>
      <c r="AK70" s="971">
        <v>8</v>
      </c>
      <c r="AL70" s="971"/>
      <c r="AM70" s="971"/>
      <c r="AN70" s="971"/>
      <c r="AO70" s="971"/>
      <c r="AP70" s="971"/>
      <c r="AQ70" s="971"/>
      <c r="AR70" s="971"/>
      <c r="AS70" s="971"/>
      <c r="AT70" s="971"/>
      <c r="AU70" s="971"/>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553</v>
      </c>
      <c r="C71" s="975"/>
      <c r="D71" s="975"/>
      <c r="E71" s="975"/>
      <c r="F71" s="975"/>
      <c r="G71" s="975"/>
      <c r="H71" s="975"/>
      <c r="I71" s="975"/>
      <c r="J71" s="975"/>
      <c r="K71" s="975"/>
      <c r="L71" s="975"/>
      <c r="M71" s="975"/>
      <c r="N71" s="975"/>
      <c r="O71" s="975"/>
      <c r="P71" s="976"/>
      <c r="Q71" s="977">
        <v>7064</v>
      </c>
      <c r="R71" s="971"/>
      <c r="S71" s="971"/>
      <c r="T71" s="971"/>
      <c r="U71" s="971"/>
      <c r="V71" s="971">
        <v>5999</v>
      </c>
      <c r="W71" s="971"/>
      <c r="X71" s="971"/>
      <c r="Y71" s="971"/>
      <c r="Z71" s="971"/>
      <c r="AA71" s="971">
        <v>1065</v>
      </c>
      <c r="AB71" s="971"/>
      <c r="AC71" s="971"/>
      <c r="AD71" s="971"/>
      <c r="AE71" s="971"/>
      <c r="AF71" s="971">
        <v>1065</v>
      </c>
      <c r="AG71" s="971"/>
      <c r="AH71" s="971"/>
      <c r="AI71" s="971"/>
      <c r="AJ71" s="971"/>
      <c r="AK71" s="971">
        <v>208</v>
      </c>
      <c r="AL71" s="971"/>
      <c r="AM71" s="971"/>
      <c r="AN71" s="971"/>
      <c r="AO71" s="971"/>
      <c r="AP71" s="971"/>
      <c r="AQ71" s="971"/>
      <c r="AR71" s="971"/>
      <c r="AS71" s="971"/>
      <c r="AT71" s="971"/>
      <c r="AU71" s="971"/>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554</v>
      </c>
      <c r="C72" s="975"/>
      <c r="D72" s="975"/>
      <c r="E72" s="975"/>
      <c r="F72" s="975"/>
      <c r="G72" s="975"/>
      <c r="H72" s="975"/>
      <c r="I72" s="975"/>
      <c r="J72" s="975"/>
      <c r="K72" s="975"/>
      <c r="L72" s="975"/>
      <c r="M72" s="975"/>
      <c r="N72" s="975"/>
      <c r="O72" s="975"/>
      <c r="P72" s="976"/>
      <c r="Q72" s="977">
        <v>312</v>
      </c>
      <c r="R72" s="971"/>
      <c r="S72" s="971"/>
      <c r="T72" s="971"/>
      <c r="U72" s="971"/>
      <c r="V72" s="971">
        <v>290</v>
      </c>
      <c r="W72" s="971"/>
      <c r="X72" s="971"/>
      <c r="Y72" s="971"/>
      <c r="Z72" s="971"/>
      <c r="AA72" s="971">
        <v>22</v>
      </c>
      <c r="AB72" s="971"/>
      <c r="AC72" s="971"/>
      <c r="AD72" s="971"/>
      <c r="AE72" s="971"/>
      <c r="AF72" s="971">
        <v>22</v>
      </c>
      <c r="AG72" s="971"/>
      <c r="AH72" s="971"/>
      <c r="AI72" s="971"/>
      <c r="AJ72" s="971"/>
      <c r="AK72" s="971"/>
      <c r="AL72" s="971"/>
      <c r="AM72" s="971"/>
      <c r="AN72" s="971"/>
      <c r="AO72" s="971"/>
      <c r="AP72" s="971"/>
      <c r="AQ72" s="971"/>
      <c r="AR72" s="971"/>
      <c r="AS72" s="971"/>
      <c r="AT72" s="971"/>
      <c r="AU72" s="971"/>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555</v>
      </c>
      <c r="C73" s="975"/>
      <c r="D73" s="975"/>
      <c r="E73" s="975"/>
      <c r="F73" s="975"/>
      <c r="G73" s="975"/>
      <c r="H73" s="975"/>
      <c r="I73" s="975"/>
      <c r="J73" s="975"/>
      <c r="K73" s="975"/>
      <c r="L73" s="975"/>
      <c r="M73" s="975"/>
      <c r="N73" s="975"/>
      <c r="O73" s="975"/>
      <c r="P73" s="976"/>
      <c r="Q73" s="977">
        <v>322367</v>
      </c>
      <c r="R73" s="971"/>
      <c r="S73" s="971"/>
      <c r="T73" s="971"/>
      <c r="U73" s="971"/>
      <c r="V73" s="971">
        <v>314740</v>
      </c>
      <c r="W73" s="971"/>
      <c r="X73" s="971"/>
      <c r="Y73" s="971"/>
      <c r="Z73" s="971"/>
      <c r="AA73" s="971">
        <v>7627</v>
      </c>
      <c r="AB73" s="971"/>
      <c r="AC73" s="971"/>
      <c r="AD73" s="971"/>
      <c r="AE73" s="971"/>
      <c r="AF73" s="971">
        <v>5417</v>
      </c>
      <c r="AG73" s="971"/>
      <c r="AH73" s="971"/>
      <c r="AI73" s="971"/>
      <c r="AJ73" s="971"/>
      <c r="AK73" s="971"/>
      <c r="AL73" s="971"/>
      <c r="AM73" s="971"/>
      <c r="AN73" s="971"/>
      <c r="AO73" s="971"/>
      <c r="AP73" s="971"/>
      <c r="AQ73" s="971"/>
      <c r="AR73" s="971"/>
      <c r="AS73" s="971"/>
      <c r="AT73" s="971"/>
      <c r="AU73" s="971"/>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c r="C74" s="975"/>
      <c r="D74" s="975"/>
      <c r="E74" s="975"/>
      <c r="F74" s="975"/>
      <c r="G74" s="975"/>
      <c r="H74" s="975"/>
      <c r="I74" s="975"/>
      <c r="J74" s="975"/>
      <c r="K74" s="975"/>
      <c r="L74" s="975"/>
      <c r="M74" s="975"/>
      <c r="N74" s="975"/>
      <c r="O74" s="975"/>
      <c r="P74" s="976"/>
      <c r="Q74" s="977"/>
      <c r="R74" s="971"/>
      <c r="S74" s="971"/>
      <c r="T74" s="971"/>
      <c r="U74" s="971"/>
      <c r="V74" s="971"/>
      <c r="W74" s="971"/>
      <c r="X74" s="971"/>
      <c r="Y74" s="971"/>
      <c r="Z74" s="971"/>
      <c r="AA74" s="971"/>
      <c r="AB74" s="971"/>
      <c r="AC74" s="971"/>
      <c r="AD74" s="971"/>
      <c r="AE74" s="971"/>
      <c r="AF74" s="971"/>
      <c r="AG74" s="971"/>
      <c r="AH74" s="971"/>
      <c r="AI74" s="971"/>
      <c r="AJ74" s="971"/>
      <c r="AK74" s="971"/>
      <c r="AL74" s="971"/>
      <c r="AM74" s="971"/>
      <c r="AN74" s="971"/>
      <c r="AO74" s="971"/>
      <c r="AP74" s="971"/>
      <c r="AQ74" s="971"/>
      <c r="AR74" s="971"/>
      <c r="AS74" s="971"/>
      <c r="AT74" s="971"/>
      <c r="AU74" s="971"/>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376</v>
      </c>
      <c r="B88" s="937" t="s">
        <v>401</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c r="AG88" s="959"/>
      <c r="AH88" s="959"/>
      <c r="AI88" s="959"/>
      <c r="AJ88" s="959"/>
      <c r="AK88" s="963"/>
      <c r="AL88" s="963"/>
      <c r="AM88" s="963"/>
      <c r="AN88" s="963"/>
      <c r="AO88" s="963"/>
      <c r="AP88" s="959"/>
      <c r="AQ88" s="959"/>
      <c r="AR88" s="959"/>
      <c r="AS88" s="959"/>
      <c r="AT88" s="959"/>
      <c r="AU88" s="959"/>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937" t="s">
        <v>402</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403</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404</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405</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406</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407</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408</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409</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410</v>
      </c>
      <c r="AB109" s="896"/>
      <c r="AC109" s="896"/>
      <c r="AD109" s="896"/>
      <c r="AE109" s="897"/>
      <c r="AF109" s="898" t="s">
        <v>411</v>
      </c>
      <c r="AG109" s="896"/>
      <c r="AH109" s="896"/>
      <c r="AI109" s="896"/>
      <c r="AJ109" s="897"/>
      <c r="AK109" s="898" t="s">
        <v>294</v>
      </c>
      <c r="AL109" s="896"/>
      <c r="AM109" s="896"/>
      <c r="AN109" s="896"/>
      <c r="AO109" s="897"/>
      <c r="AP109" s="898" t="s">
        <v>412</v>
      </c>
      <c r="AQ109" s="896"/>
      <c r="AR109" s="896"/>
      <c r="AS109" s="896"/>
      <c r="AT109" s="929"/>
      <c r="AU109" s="895" t="s">
        <v>409</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410</v>
      </c>
      <c r="BR109" s="896"/>
      <c r="BS109" s="896"/>
      <c r="BT109" s="896"/>
      <c r="BU109" s="897"/>
      <c r="BV109" s="898" t="s">
        <v>411</v>
      </c>
      <c r="BW109" s="896"/>
      <c r="BX109" s="896"/>
      <c r="BY109" s="896"/>
      <c r="BZ109" s="897"/>
      <c r="CA109" s="898" t="s">
        <v>294</v>
      </c>
      <c r="CB109" s="896"/>
      <c r="CC109" s="896"/>
      <c r="CD109" s="896"/>
      <c r="CE109" s="897"/>
      <c r="CF109" s="936" t="s">
        <v>412</v>
      </c>
      <c r="CG109" s="936"/>
      <c r="CH109" s="936"/>
      <c r="CI109" s="936"/>
      <c r="CJ109" s="936"/>
      <c r="CK109" s="898" t="s">
        <v>413</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410</v>
      </c>
      <c r="DH109" s="896"/>
      <c r="DI109" s="896"/>
      <c r="DJ109" s="896"/>
      <c r="DK109" s="897"/>
      <c r="DL109" s="898" t="s">
        <v>411</v>
      </c>
      <c r="DM109" s="896"/>
      <c r="DN109" s="896"/>
      <c r="DO109" s="896"/>
      <c r="DP109" s="897"/>
      <c r="DQ109" s="898" t="s">
        <v>294</v>
      </c>
      <c r="DR109" s="896"/>
      <c r="DS109" s="896"/>
      <c r="DT109" s="896"/>
      <c r="DU109" s="897"/>
      <c r="DV109" s="898" t="s">
        <v>412</v>
      </c>
      <c r="DW109" s="896"/>
      <c r="DX109" s="896"/>
      <c r="DY109" s="896"/>
      <c r="DZ109" s="929"/>
    </row>
    <row r="110" spans="1:131" s="218" customFormat="1" ht="26.25" customHeight="1" x14ac:dyDescent="0.15">
      <c r="A110" s="807" t="s">
        <v>414</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3353306</v>
      </c>
      <c r="AB110" s="889"/>
      <c r="AC110" s="889"/>
      <c r="AD110" s="889"/>
      <c r="AE110" s="890"/>
      <c r="AF110" s="891">
        <v>3524087</v>
      </c>
      <c r="AG110" s="889"/>
      <c r="AH110" s="889"/>
      <c r="AI110" s="889"/>
      <c r="AJ110" s="890"/>
      <c r="AK110" s="891">
        <v>2489373</v>
      </c>
      <c r="AL110" s="889"/>
      <c r="AM110" s="889"/>
      <c r="AN110" s="889"/>
      <c r="AO110" s="890"/>
      <c r="AP110" s="892">
        <v>54.9</v>
      </c>
      <c r="AQ110" s="893"/>
      <c r="AR110" s="893"/>
      <c r="AS110" s="893"/>
      <c r="AT110" s="894"/>
      <c r="AU110" s="930" t="s">
        <v>69</v>
      </c>
      <c r="AV110" s="931"/>
      <c r="AW110" s="931"/>
      <c r="AX110" s="931"/>
      <c r="AY110" s="931"/>
      <c r="AZ110" s="860" t="s">
        <v>415</v>
      </c>
      <c r="BA110" s="808"/>
      <c r="BB110" s="808"/>
      <c r="BC110" s="808"/>
      <c r="BD110" s="808"/>
      <c r="BE110" s="808"/>
      <c r="BF110" s="808"/>
      <c r="BG110" s="808"/>
      <c r="BH110" s="808"/>
      <c r="BI110" s="808"/>
      <c r="BJ110" s="808"/>
      <c r="BK110" s="808"/>
      <c r="BL110" s="808"/>
      <c r="BM110" s="808"/>
      <c r="BN110" s="808"/>
      <c r="BO110" s="808"/>
      <c r="BP110" s="809"/>
      <c r="BQ110" s="861">
        <v>22089016</v>
      </c>
      <c r="BR110" s="842"/>
      <c r="BS110" s="842"/>
      <c r="BT110" s="842"/>
      <c r="BU110" s="842"/>
      <c r="BV110" s="842">
        <v>19999434</v>
      </c>
      <c r="BW110" s="842"/>
      <c r="BX110" s="842"/>
      <c r="BY110" s="842"/>
      <c r="BZ110" s="842"/>
      <c r="CA110" s="842">
        <v>18627930</v>
      </c>
      <c r="CB110" s="842"/>
      <c r="CC110" s="842"/>
      <c r="CD110" s="842"/>
      <c r="CE110" s="842"/>
      <c r="CF110" s="866">
        <v>411.1</v>
      </c>
      <c r="CG110" s="867"/>
      <c r="CH110" s="867"/>
      <c r="CI110" s="867"/>
      <c r="CJ110" s="867"/>
      <c r="CK110" s="926" t="s">
        <v>416</v>
      </c>
      <c r="CL110" s="819"/>
      <c r="CM110" s="860" t="s">
        <v>417</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418</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419</v>
      </c>
      <c r="BA111" s="752"/>
      <c r="BB111" s="752"/>
      <c r="BC111" s="752"/>
      <c r="BD111" s="752"/>
      <c r="BE111" s="752"/>
      <c r="BF111" s="752"/>
      <c r="BG111" s="752"/>
      <c r="BH111" s="752"/>
      <c r="BI111" s="752"/>
      <c r="BJ111" s="752"/>
      <c r="BK111" s="752"/>
      <c r="BL111" s="752"/>
      <c r="BM111" s="752"/>
      <c r="BN111" s="752"/>
      <c r="BO111" s="752"/>
      <c r="BP111" s="753"/>
      <c r="BQ111" s="816" t="s">
        <v>122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420</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421</v>
      </c>
      <c r="B112" s="913"/>
      <c r="C112" s="752" t="s">
        <v>422</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423</v>
      </c>
      <c r="BA112" s="752"/>
      <c r="BB112" s="752"/>
      <c r="BC112" s="752"/>
      <c r="BD112" s="752"/>
      <c r="BE112" s="752"/>
      <c r="BF112" s="752"/>
      <c r="BG112" s="752"/>
      <c r="BH112" s="752"/>
      <c r="BI112" s="752"/>
      <c r="BJ112" s="752"/>
      <c r="BK112" s="752"/>
      <c r="BL112" s="752"/>
      <c r="BM112" s="752"/>
      <c r="BN112" s="752"/>
      <c r="BO112" s="752"/>
      <c r="BP112" s="753"/>
      <c r="BQ112" s="816">
        <v>1068591</v>
      </c>
      <c r="BR112" s="817"/>
      <c r="BS112" s="817"/>
      <c r="BT112" s="817"/>
      <c r="BU112" s="817"/>
      <c r="BV112" s="817">
        <v>1124029</v>
      </c>
      <c r="BW112" s="817"/>
      <c r="BX112" s="817"/>
      <c r="BY112" s="817"/>
      <c r="BZ112" s="817"/>
      <c r="CA112" s="817">
        <v>1310754</v>
      </c>
      <c r="CB112" s="817"/>
      <c r="CC112" s="817"/>
      <c r="CD112" s="817"/>
      <c r="CE112" s="817"/>
      <c r="CF112" s="875">
        <v>28.9</v>
      </c>
      <c r="CG112" s="876"/>
      <c r="CH112" s="876"/>
      <c r="CI112" s="876"/>
      <c r="CJ112" s="876"/>
      <c r="CK112" s="927"/>
      <c r="CL112" s="821"/>
      <c r="CM112" s="815" t="s">
        <v>424</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425</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80325</v>
      </c>
      <c r="AB113" s="919"/>
      <c r="AC113" s="919"/>
      <c r="AD113" s="919"/>
      <c r="AE113" s="920"/>
      <c r="AF113" s="921">
        <v>104784</v>
      </c>
      <c r="AG113" s="919"/>
      <c r="AH113" s="919"/>
      <c r="AI113" s="919"/>
      <c r="AJ113" s="920"/>
      <c r="AK113" s="921">
        <v>138588</v>
      </c>
      <c r="AL113" s="919"/>
      <c r="AM113" s="919"/>
      <c r="AN113" s="919"/>
      <c r="AO113" s="920"/>
      <c r="AP113" s="922">
        <v>3.1</v>
      </c>
      <c r="AQ113" s="923"/>
      <c r="AR113" s="923"/>
      <c r="AS113" s="923"/>
      <c r="AT113" s="924"/>
      <c r="AU113" s="932"/>
      <c r="AV113" s="933"/>
      <c r="AW113" s="933"/>
      <c r="AX113" s="933"/>
      <c r="AY113" s="933"/>
      <c r="AZ113" s="815" t="s">
        <v>426</v>
      </c>
      <c r="BA113" s="752"/>
      <c r="BB113" s="752"/>
      <c r="BC113" s="752"/>
      <c r="BD113" s="752"/>
      <c r="BE113" s="752"/>
      <c r="BF113" s="752"/>
      <c r="BG113" s="752"/>
      <c r="BH113" s="752"/>
      <c r="BI113" s="752"/>
      <c r="BJ113" s="752"/>
      <c r="BK113" s="752"/>
      <c r="BL113" s="752"/>
      <c r="BM113" s="752"/>
      <c r="BN113" s="752"/>
      <c r="BO113" s="752"/>
      <c r="BP113" s="753"/>
      <c r="BQ113" s="816">
        <v>455554</v>
      </c>
      <c r="BR113" s="817"/>
      <c r="BS113" s="817"/>
      <c r="BT113" s="817"/>
      <c r="BU113" s="817"/>
      <c r="BV113" s="817">
        <v>384800</v>
      </c>
      <c r="BW113" s="817"/>
      <c r="BX113" s="817"/>
      <c r="BY113" s="817"/>
      <c r="BZ113" s="817"/>
      <c r="CA113" s="817">
        <v>324019</v>
      </c>
      <c r="CB113" s="817"/>
      <c r="CC113" s="817"/>
      <c r="CD113" s="817"/>
      <c r="CE113" s="817"/>
      <c r="CF113" s="875">
        <v>7.2</v>
      </c>
      <c r="CG113" s="876"/>
      <c r="CH113" s="876"/>
      <c r="CI113" s="876"/>
      <c r="CJ113" s="876"/>
      <c r="CK113" s="927"/>
      <c r="CL113" s="821"/>
      <c r="CM113" s="815" t="s">
        <v>427</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428</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42220</v>
      </c>
      <c r="AB114" s="780"/>
      <c r="AC114" s="780"/>
      <c r="AD114" s="780"/>
      <c r="AE114" s="781"/>
      <c r="AF114" s="782">
        <v>39754</v>
      </c>
      <c r="AG114" s="780"/>
      <c r="AH114" s="780"/>
      <c r="AI114" s="780"/>
      <c r="AJ114" s="781"/>
      <c r="AK114" s="782">
        <v>46141</v>
      </c>
      <c r="AL114" s="780"/>
      <c r="AM114" s="780"/>
      <c r="AN114" s="780"/>
      <c r="AO114" s="781"/>
      <c r="AP114" s="824">
        <v>1</v>
      </c>
      <c r="AQ114" s="825"/>
      <c r="AR114" s="825"/>
      <c r="AS114" s="825"/>
      <c r="AT114" s="826"/>
      <c r="AU114" s="932"/>
      <c r="AV114" s="933"/>
      <c r="AW114" s="933"/>
      <c r="AX114" s="933"/>
      <c r="AY114" s="933"/>
      <c r="AZ114" s="815" t="s">
        <v>429</v>
      </c>
      <c r="BA114" s="752"/>
      <c r="BB114" s="752"/>
      <c r="BC114" s="752"/>
      <c r="BD114" s="752"/>
      <c r="BE114" s="752"/>
      <c r="BF114" s="752"/>
      <c r="BG114" s="752"/>
      <c r="BH114" s="752"/>
      <c r="BI114" s="752"/>
      <c r="BJ114" s="752"/>
      <c r="BK114" s="752"/>
      <c r="BL114" s="752"/>
      <c r="BM114" s="752"/>
      <c r="BN114" s="752"/>
      <c r="BO114" s="752"/>
      <c r="BP114" s="753"/>
      <c r="BQ114" s="816">
        <v>272097</v>
      </c>
      <c r="BR114" s="817"/>
      <c r="BS114" s="817"/>
      <c r="BT114" s="817"/>
      <c r="BU114" s="817"/>
      <c r="BV114" s="817">
        <v>356175</v>
      </c>
      <c r="BW114" s="817"/>
      <c r="BX114" s="817"/>
      <c r="BY114" s="817"/>
      <c r="BZ114" s="817"/>
      <c r="CA114" s="817">
        <v>417132</v>
      </c>
      <c r="CB114" s="817"/>
      <c r="CC114" s="817"/>
      <c r="CD114" s="817"/>
      <c r="CE114" s="817"/>
      <c r="CF114" s="875">
        <v>9.1999999999999993</v>
      </c>
      <c r="CG114" s="876"/>
      <c r="CH114" s="876"/>
      <c r="CI114" s="876"/>
      <c r="CJ114" s="876"/>
      <c r="CK114" s="927"/>
      <c r="CL114" s="821"/>
      <c r="CM114" s="815" t="s">
        <v>430</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431</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122</v>
      </c>
      <c r="AB115" s="919"/>
      <c r="AC115" s="919"/>
      <c r="AD115" s="919"/>
      <c r="AE115" s="920"/>
      <c r="AF115" s="921" t="s">
        <v>122</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5" t="s">
        <v>432</v>
      </c>
      <c r="BA115" s="752"/>
      <c r="BB115" s="752"/>
      <c r="BC115" s="752"/>
      <c r="BD115" s="752"/>
      <c r="BE115" s="752"/>
      <c r="BF115" s="752"/>
      <c r="BG115" s="752"/>
      <c r="BH115" s="752"/>
      <c r="BI115" s="752"/>
      <c r="BJ115" s="752"/>
      <c r="BK115" s="752"/>
      <c r="BL115" s="752"/>
      <c r="BM115" s="752"/>
      <c r="BN115" s="752"/>
      <c r="BO115" s="752"/>
      <c r="BP115" s="753"/>
      <c r="BQ115" s="816">
        <v>342</v>
      </c>
      <c r="BR115" s="817"/>
      <c r="BS115" s="817"/>
      <c r="BT115" s="817"/>
      <c r="BU115" s="817"/>
      <c r="BV115" s="817">
        <v>319</v>
      </c>
      <c r="BW115" s="817"/>
      <c r="BX115" s="817"/>
      <c r="BY115" s="817"/>
      <c r="BZ115" s="817"/>
      <c r="CA115" s="817">
        <v>319</v>
      </c>
      <c r="CB115" s="817"/>
      <c r="CC115" s="817"/>
      <c r="CD115" s="817"/>
      <c r="CE115" s="817"/>
      <c r="CF115" s="875">
        <v>0</v>
      </c>
      <c r="CG115" s="876"/>
      <c r="CH115" s="876"/>
      <c r="CI115" s="876"/>
      <c r="CJ115" s="876"/>
      <c r="CK115" s="927"/>
      <c r="CL115" s="821"/>
      <c r="CM115" s="815" t="s">
        <v>433</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434</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435</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436</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437</v>
      </c>
      <c r="Z117" s="897"/>
      <c r="AA117" s="902">
        <v>3475851</v>
      </c>
      <c r="AB117" s="903"/>
      <c r="AC117" s="903"/>
      <c r="AD117" s="903"/>
      <c r="AE117" s="904"/>
      <c r="AF117" s="905">
        <v>3668625</v>
      </c>
      <c r="AG117" s="903"/>
      <c r="AH117" s="903"/>
      <c r="AI117" s="903"/>
      <c r="AJ117" s="904"/>
      <c r="AK117" s="905">
        <v>2674102</v>
      </c>
      <c r="AL117" s="903"/>
      <c r="AM117" s="903"/>
      <c r="AN117" s="903"/>
      <c r="AO117" s="904"/>
      <c r="AP117" s="906"/>
      <c r="AQ117" s="907"/>
      <c r="AR117" s="907"/>
      <c r="AS117" s="907"/>
      <c r="AT117" s="908"/>
      <c r="AU117" s="932"/>
      <c r="AV117" s="933"/>
      <c r="AW117" s="933"/>
      <c r="AX117" s="933"/>
      <c r="AY117" s="933"/>
      <c r="AZ117" s="863" t="s">
        <v>438</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439</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413</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410</v>
      </c>
      <c r="AB118" s="896"/>
      <c r="AC118" s="896"/>
      <c r="AD118" s="896"/>
      <c r="AE118" s="897"/>
      <c r="AF118" s="898" t="s">
        <v>411</v>
      </c>
      <c r="AG118" s="896"/>
      <c r="AH118" s="896"/>
      <c r="AI118" s="896"/>
      <c r="AJ118" s="897"/>
      <c r="AK118" s="898" t="s">
        <v>294</v>
      </c>
      <c r="AL118" s="896"/>
      <c r="AM118" s="896"/>
      <c r="AN118" s="896"/>
      <c r="AO118" s="897"/>
      <c r="AP118" s="899" t="s">
        <v>412</v>
      </c>
      <c r="AQ118" s="900"/>
      <c r="AR118" s="900"/>
      <c r="AS118" s="900"/>
      <c r="AT118" s="901"/>
      <c r="AU118" s="932"/>
      <c r="AV118" s="933"/>
      <c r="AW118" s="933"/>
      <c r="AX118" s="933"/>
      <c r="AY118" s="933"/>
      <c r="AZ118" s="838" t="s">
        <v>440</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441</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416</v>
      </c>
      <c r="B119" s="819"/>
      <c r="C119" s="860" t="s">
        <v>417</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442</v>
      </c>
      <c r="BP119" s="878"/>
      <c r="BQ119" s="879">
        <v>23885600</v>
      </c>
      <c r="BR119" s="845"/>
      <c r="BS119" s="845"/>
      <c r="BT119" s="845"/>
      <c r="BU119" s="845"/>
      <c r="BV119" s="845">
        <v>21864757</v>
      </c>
      <c r="BW119" s="845"/>
      <c r="BX119" s="845"/>
      <c r="BY119" s="845"/>
      <c r="BZ119" s="845"/>
      <c r="CA119" s="845">
        <v>20680154</v>
      </c>
      <c r="CB119" s="845"/>
      <c r="CC119" s="845"/>
      <c r="CD119" s="845"/>
      <c r="CE119" s="845"/>
      <c r="CF119" s="748"/>
      <c r="CG119" s="749"/>
      <c r="CH119" s="749"/>
      <c r="CI119" s="749"/>
      <c r="CJ119" s="834"/>
      <c r="CK119" s="928"/>
      <c r="CL119" s="823"/>
      <c r="CM119" s="838" t="s">
        <v>443</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15">
      <c r="A120" s="820"/>
      <c r="B120" s="821"/>
      <c r="C120" s="815" t="s">
        <v>420</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444</v>
      </c>
      <c r="AV120" s="881"/>
      <c r="AW120" s="881"/>
      <c r="AX120" s="881"/>
      <c r="AY120" s="882"/>
      <c r="AZ120" s="860" t="s">
        <v>445</v>
      </c>
      <c r="BA120" s="808"/>
      <c r="BB120" s="808"/>
      <c r="BC120" s="808"/>
      <c r="BD120" s="808"/>
      <c r="BE120" s="808"/>
      <c r="BF120" s="808"/>
      <c r="BG120" s="808"/>
      <c r="BH120" s="808"/>
      <c r="BI120" s="808"/>
      <c r="BJ120" s="808"/>
      <c r="BK120" s="808"/>
      <c r="BL120" s="808"/>
      <c r="BM120" s="808"/>
      <c r="BN120" s="808"/>
      <c r="BO120" s="808"/>
      <c r="BP120" s="809"/>
      <c r="BQ120" s="861">
        <v>3476173</v>
      </c>
      <c r="BR120" s="842"/>
      <c r="BS120" s="842"/>
      <c r="BT120" s="842"/>
      <c r="BU120" s="842"/>
      <c r="BV120" s="842">
        <v>4035402</v>
      </c>
      <c r="BW120" s="842"/>
      <c r="BX120" s="842"/>
      <c r="BY120" s="842"/>
      <c r="BZ120" s="842"/>
      <c r="CA120" s="842">
        <v>3929833</v>
      </c>
      <c r="CB120" s="842"/>
      <c r="CC120" s="842"/>
      <c r="CD120" s="842"/>
      <c r="CE120" s="842"/>
      <c r="CF120" s="866">
        <v>86.7</v>
      </c>
      <c r="CG120" s="867"/>
      <c r="CH120" s="867"/>
      <c r="CI120" s="867"/>
      <c r="CJ120" s="867"/>
      <c r="CK120" s="868" t="s">
        <v>446</v>
      </c>
      <c r="CL120" s="852"/>
      <c r="CM120" s="852"/>
      <c r="CN120" s="852"/>
      <c r="CO120" s="853"/>
      <c r="CP120" s="872" t="s">
        <v>393</v>
      </c>
      <c r="CQ120" s="873"/>
      <c r="CR120" s="873"/>
      <c r="CS120" s="873"/>
      <c r="CT120" s="873"/>
      <c r="CU120" s="873"/>
      <c r="CV120" s="873"/>
      <c r="CW120" s="873"/>
      <c r="CX120" s="873"/>
      <c r="CY120" s="873"/>
      <c r="CZ120" s="873"/>
      <c r="DA120" s="873"/>
      <c r="DB120" s="873"/>
      <c r="DC120" s="873"/>
      <c r="DD120" s="873"/>
      <c r="DE120" s="873"/>
      <c r="DF120" s="874"/>
      <c r="DG120" s="861" t="s">
        <v>122</v>
      </c>
      <c r="DH120" s="842"/>
      <c r="DI120" s="842"/>
      <c r="DJ120" s="842"/>
      <c r="DK120" s="842"/>
      <c r="DL120" s="842" t="s">
        <v>122</v>
      </c>
      <c r="DM120" s="842"/>
      <c r="DN120" s="842"/>
      <c r="DO120" s="842"/>
      <c r="DP120" s="842"/>
      <c r="DQ120" s="842">
        <v>898113</v>
      </c>
      <c r="DR120" s="842"/>
      <c r="DS120" s="842"/>
      <c r="DT120" s="842"/>
      <c r="DU120" s="842"/>
      <c r="DV120" s="843">
        <v>19.8</v>
      </c>
      <c r="DW120" s="843"/>
      <c r="DX120" s="843"/>
      <c r="DY120" s="843"/>
      <c r="DZ120" s="844"/>
    </row>
    <row r="121" spans="1:130" s="218" customFormat="1" ht="26.25" customHeight="1" x14ac:dyDescent="0.15">
      <c r="A121" s="820"/>
      <c r="B121" s="821"/>
      <c r="C121" s="863" t="s">
        <v>447</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448</v>
      </c>
      <c r="BA121" s="752"/>
      <c r="BB121" s="752"/>
      <c r="BC121" s="752"/>
      <c r="BD121" s="752"/>
      <c r="BE121" s="752"/>
      <c r="BF121" s="752"/>
      <c r="BG121" s="752"/>
      <c r="BH121" s="752"/>
      <c r="BI121" s="752"/>
      <c r="BJ121" s="752"/>
      <c r="BK121" s="752"/>
      <c r="BL121" s="752"/>
      <c r="BM121" s="752"/>
      <c r="BN121" s="752"/>
      <c r="BO121" s="752"/>
      <c r="BP121" s="753"/>
      <c r="BQ121" s="816">
        <v>1445511</v>
      </c>
      <c r="BR121" s="817"/>
      <c r="BS121" s="817"/>
      <c r="BT121" s="817"/>
      <c r="BU121" s="817"/>
      <c r="BV121" s="817">
        <v>369043</v>
      </c>
      <c r="BW121" s="817"/>
      <c r="BX121" s="817"/>
      <c r="BY121" s="817"/>
      <c r="BZ121" s="817"/>
      <c r="CA121" s="817">
        <v>321622</v>
      </c>
      <c r="CB121" s="817"/>
      <c r="CC121" s="817"/>
      <c r="CD121" s="817"/>
      <c r="CE121" s="817"/>
      <c r="CF121" s="875">
        <v>7.1</v>
      </c>
      <c r="CG121" s="876"/>
      <c r="CH121" s="876"/>
      <c r="CI121" s="876"/>
      <c r="CJ121" s="876"/>
      <c r="CK121" s="869"/>
      <c r="CL121" s="855"/>
      <c r="CM121" s="855"/>
      <c r="CN121" s="855"/>
      <c r="CO121" s="856"/>
      <c r="CP121" s="835" t="s">
        <v>394</v>
      </c>
      <c r="CQ121" s="836"/>
      <c r="CR121" s="836"/>
      <c r="CS121" s="836"/>
      <c r="CT121" s="836"/>
      <c r="CU121" s="836"/>
      <c r="CV121" s="836"/>
      <c r="CW121" s="836"/>
      <c r="CX121" s="836"/>
      <c r="CY121" s="836"/>
      <c r="CZ121" s="836"/>
      <c r="DA121" s="836"/>
      <c r="DB121" s="836"/>
      <c r="DC121" s="836"/>
      <c r="DD121" s="836"/>
      <c r="DE121" s="836"/>
      <c r="DF121" s="837"/>
      <c r="DG121" s="816" t="s">
        <v>122</v>
      </c>
      <c r="DH121" s="817"/>
      <c r="DI121" s="817"/>
      <c r="DJ121" s="817"/>
      <c r="DK121" s="817"/>
      <c r="DL121" s="817" t="s">
        <v>122</v>
      </c>
      <c r="DM121" s="817"/>
      <c r="DN121" s="817"/>
      <c r="DO121" s="817"/>
      <c r="DP121" s="817"/>
      <c r="DQ121" s="817">
        <v>173808</v>
      </c>
      <c r="DR121" s="817"/>
      <c r="DS121" s="817"/>
      <c r="DT121" s="817"/>
      <c r="DU121" s="817"/>
      <c r="DV121" s="794">
        <v>3.8</v>
      </c>
      <c r="DW121" s="794"/>
      <c r="DX121" s="794"/>
      <c r="DY121" s="794"/>
      <c r="DZ121" s="795"/>
    </row>
    <row r="122" spans="1:130" s="218" customFormat="1" ht="26.25" customHeight="1" x14ac:dyDescent="0.15">
      <c r="A122" s="820"/>
      <c r="B122" s="821"/>
      <c r="C122" s="815" t="s">
        <v>430</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449</v>
      </c>
      <c r="BA122" s="839"/>
      <c r="BB122" s="839"/>
      <c r="BC122" s="839"/>
      <c r="BD122" s="839"/>
      <c r="BE122" s="839"/>
      <c r="BF122" s="839"/>
      <c r="BG122" s="839"/>
      <c r="BH122" s="839"/>
      <c r="BI122" s="839"/>
      <c r="BJ122" s="839"/>
      <c r="BK122" s="839"/>
      <c r="BL122" s="839"/>
      <c r="BM122" s="839"/>
      <c r="BN122" s="839"/>
      <c r="BO122" s="839"/>
      <c r="BP122" s="840"/>
      <c r="BQ122" s="879">
        <v>17206124</v>
      </c>
      <c r="BR122" s="845"/>
      <c r="BS122" s="845"/>
      <c r="BT122" s="845"/>
      <c r="BU122" s="845"/>
      <c r="BV122" s="845">
        <v>16474695</v>
      </c>
      <c r="BW122" s="845"/>
      <c r="BX122" s="845"/>
      <c r="BY122" s="845"/>
      <c r="BZ122" s="845"/>
      <c r="CA122" s="845">
        <v>15360942</v>
      </c>
      <c r="CB122" s="845"/>
      <c r="CC122" s="845"/>
      <c r="CD122" s="845"/>
      <c r="CE122" s="845"/>
      <c r="CF122" s="846">
        <v>339</v>
      </c>
      <c r="CG122" s="847"/>
      <c r="CH122" s="847"/>
      <c r="CI122" s="847"/>
      <c r="CJ122" s="847"/>
      <c r="CK122" s="869"/>
      <c r="CL122" s="855"/>
      <c r="CM122" s="855"/>
      <c r="CN122" s="855"/>
      <c r="CO122" s="856"/>
      <c r="CP122" s="835" t="s">
        <v>395</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v>122569</v>
      </c>
      <c r="DR122" s="817"/>
      <c r="DS122" s="817"/>
      <c r="DT122" s="817"/>
      <c r="DU122" s="817"/>
      <c r="DV122" s="794">
        <v>2.7</v>
      </c>
      <c r="DW122" s="794"/>
      <c r="DX122" s="794"/>
      <c r="DY122" s="794"/>
      <c r="DZ122" s="795"/>
    </row>
    <row r="123" spans="1:130" s="218" customFormat="1" ht="26.25" customHeight="1" x14ac:dyDescent="0.15">
      <c r="A123" s="820"/>
      <c r="B123" s="821"/>
      <c r="C123" s="815" t="s">
        <v>436</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450</v>
      </c>
      <c r="BP123" s="878"/>
      <c r="BQ123" s="832">
        <v>22127808</v>
      </c>
      <c r="BR123" s="833"/>
      <c r="BS123" s="833"/>
      <c r="BT123" s="833"/>
      <c r="BU123" s="833"/>
      <c r="BV123" s="833">
        <v>20879140</v>
      </c>
      <c r="BW123" s="833"/>
      <c r="BX123" s="833"/>
      <c r="BY123" s="833"/>
      <c r="BZ123" s="833"/>
      <c r="CA123" s="833">
        <v>19612397</v>
      </c>
      <c r="CB123" s="833"/>
      <c r="CC123" s="833"/>
      <c r="CD123" s="833"/>
      <c r="CE123" s="833"/>
      <c r="CF123" s="748"/>
      <c r="CG123" s="749"/>
      <c r="CH123" s="749"/>
      <c r="CI123" s="749"/>
      <c r="CJ123" s="834"/>
      <c r="CK123" s="869"/>
      <c r="CL123" s="855"/>
      <c r="CM123" s="855"/>
      <c r="CN123" s="855"/>
      <c r="CO123" s="856"/>
      <c r="CP123" s="835" t="s">
        <v>391</v>
      </c>
      <c r="CQ123" s="836"/>
      <c r="CR123" s="836"/>
      <c r="CS123" s="836"/>
      <c r="CT123" s="836"/>
      <c r="CU123" s="836"/>
      <c r="CV123" s="836"/>
      <c r="CW123" s="836"/>
      <c r="CX123" s="836"/>
      <c r="CY123" s="836"/>
      <c r="CZ123" s="836"/>
      <c r="DA123" s="836"/>
      <c r="DB123" s="836"/>
      <c r="DC123" s="836"/>
      <c r="DD123" s="836"/>
      <c r="DE123" s="836"/>
      <c r="DF123" s="837"/>
      <c r="DG123" s="779">
        <v>122454</v>
      </c>
      <c r="DH123" s="780"/>
      <c r="DI123" s="780"/>
      <c r="DJ123" s="780"/>
      <c r="DK123" s="781"/>
      <c r="DL123" s="782">
        <v>116401</v>
      </c>
      <c r="DM123" s="780"/>
      <c r="DN123" s="780"/>
      <c r="DO123" s="780"/>
      <c r="DP123" s="781"/>
      <c r="DQ123" s="782">
        <v>116264</v>
      </c>
      <c r="DR123" s="780"/>
      <c r="DS123" s="780"/>
      <c r="DT123" s="780"/>
      <c r="DU123" s="781"/>
      <c r="DV123" s="824">
        <v>2.6</v>
      </c>
      <c r="DW123" s="825"/>
      <c r="DX123" s="825"/>
      <c r="DY123" s="825"/>
      <c r="DZ123" s="826"/>
    </row>
    <row r="124" spans="1:130" s="218" customFormat="1" ht="26.25" customHeight="1" thickBot="1" x14ac:dyDescent="0.2">
      <c r="A124" s="820"/>
      <c r="B124" s="821"/>
      <c r="C124" s="815" t="s">
        <v>439</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451</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40.1</v>
      </c>
      <c r="BR124" s="831"/>
      <c r="BS124" s="831"/>
      <c r="BT124" s="831"/>
      <c r="BU124" s="831"/>
      <c r="BV124" s="831">
        <v>22.3</v>
      </c>
      <c r="BW124" s="831"/>
      <c r="BX124" s="831"/>
      <c r="BY124" s="831"/>
      <c r="BZ124" s="831"/>
      <c r="CA124" s="831">
        <v>23.5</v>
      </c>
      <c r="CB124" s="831"/>
      <c r="CC124" s="831"/>
      <c r="CD124" s="831"/>
      <c r="CE124" s="831"/>
      <c r="CF124" s="726"/>
      <c r="CG124" s="727"/>
      <c r="CH124" s="727"/>
      <c r="CI124" s="727"/>
      <c r="CJ124" s="862"/>
      <c r="CK124" s="870"/>
      <c r="CL124" s="870"/>
      <c r="CM124" s="870"/>
      <c r="CN124" s="870"/>
      <c r="CO124" s="871"/>
      <c r="CP124" s="835" t="s">
        <v>452</v>
      </c>
      <c r="CQ124" s="836"/>
      <c r="CR124" s="836"/>
      <c r="CS124" s="836"/>
      <c r="CT124" s="836"/>
      <c r="CU124" s="836"/>
      <c r="CV124" s="836"/>
      <c r="CW124" s="836"/>
      <c r="CX124" s="836"/>
      <c r="CY124" s="836"/>
      <c r="CZ124" s="836"/>
      <c r="DA124" s="836"/>
      <c r="DB124" s="836"/>
      <c r="DC124" s="836"/>
      <c r="DD124" s="836"/>
      <c r="DE124" s="836"/>
      <c r="DF124" s="837"/>
      <c r="DG124" s="763">
        <v>946137</v>
      </c>
      <c r="DH124" s="764"/>
      <c r="DI124" s="764"/>
      <c r="DJ124" s="764"/>
      <c r="DK124" s="765"/>
      <c r="DL124" s="766">
        <v>1007628</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441</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453</v>
      </c>
      <c r="CL125" s="852"/>
      <c r="CM125" s="852"/>
      <c r="CN125" s="852"/>
      <c r="CO125" s="853"/>
      <c r="CP125" s="860" t="s">
        <v>454</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443</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455</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456</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457</v>
      </c>
      <c r="AY127" s="812"/>
      <c r="AZ127" s="812"/>
      <c r="BA127" s="812"/>
      <c r="BB127" s="812"/>
      <c r="BC127" s="812"/>
      <c r="BD127" s="812"/>
      <c r="BE127" s="813"/>
      <c r="BF127" s="811" t="s">
        <v>458</v>
      </c>
      <c r="BG127" s="812"/>
      <c r="BH127" s="812"/>
      <c r="BI127" s="812"/>
      <c r="BJ127" s="812"/>
      <c r="BK127" s="812"/>
      <c r="BL127" s="813"/>
      <c r="BM127" s="811" t="s">
        <v>459</v>
      </c>
      <c r="BN127" s="812"/>
      <c r="BO127" s="812"/>
      <c r="BP127" s="812"/>
      <c r="BQ127" s="812"/>
      <c r="BR127" s="812"/>
      <c r="BS127" s="813"/>
      <c r="BT127" s="811" t="s">
        <v>460</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461</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462</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463</v>
      </c>
      <c r="X128" s="798"/>
      <c r="Y128" s="798"/>
      <c r="Z128" s="799"/>
      <c r="AA128" s="800">
        <v>1086081</v>
      </c>
      <c r="AB128" s="801"/>
      <c r="AC128" s="801"/>
      <c r="AD128" s="801"/>
      <c r="AE128" s="802"/>
      <c r="AF128" s="803">
        <v>1084866</v>
      </c>
      <c r="AG128" s="801"/>
      <c r="AH128" s="801"/>
      <c r="AI128" s="801"/>
      <c r="AJ128" s="802"/>
      <c r="AK128" s="803">
        <v>59509</v>
      </c>
      <c r="AL128" s="801"/>
      <c r="AM128" s="801"/>
      <c r="AN128" s="801"/>
      <c r="AO128" s="802"/>
      <c r="AP128" s="804"/>
      <c r="AQ128" s="805"/>
      <c r="AR128" s="805"/>
      <c r="AS128" s="805"/>
      <c r="AT128" s="806"/>
      <c r="AU128" s="220"/>
      <c r="AV128" s="220"/>
      <c r="AW128" s="220"/>
      <c r="AX128" s="807" t="s">
        <v>464</v>
      </c>
      <c r="AY128" s="808"/>
      <c r="AZ128" s="808"/>
      <c r="BA128" s="808"/>
      <c r="BB128" s="808"/>
      <c r="BC128" s="808"/>
      <c r="BD128" s="808"/>
      <c r="BE128" s="809"/>
      <c r="BF128" s="786" t="s">
        <v>122</v>
      </c>
      <c r="BG128" s="787"/>
      <c r="BH128" s="787"/>
      <c r="BI128" s="787"/>
      <c r="BJ128" s="787"/>
      <c r="BK128" s="787"/>
      <c r="BL128" s="810"/>
      <c r="BM128" s="786">
        <v>14.24</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465</v>
      </c>
      <c r="CQ128" s="730"/>
      <c r="CR128" s="730"/>
      <c r="CS128" s="730"/>
      <c r="CT128" s="730"/>
      <c r="CU128" s="730"/>
      <c r="CV128" s="730"/>
      <c r="CW128" s="730"/>
      <c r="CX128" s="730"/>
      <c r="CY128" s="730"/>
      <c r="CZ128" s="730"/>
      <c r="DA128" s="730"/>
      <c r="DB128" s="730"/>
      <c r="DC128" s="730"/>
      <c r="DD128" s="730"/>
      <c r="DE128" s="730"/>
      <c r="DF128" s="731"/>
      <c r="DG128" s="790">
        <v>342</v>
      </c>
      <c r="DH128" s="791"/>
      <c r="DI128" s="791"/>
      <c r="DJ128" s="791"/>
      <c r="DK128" s="791"/>
      <c r="DL128" s="791">
        <v>319</v>
      </c>
      <c r="DM128" s="791"/>
      <c r="DN128" s="791"/>
      <c r="DO128" s="791"/>
      <c r="DP128" s="791"/>
      <c r="DQ128" s="791">
        <v>319</v>
      </c>
      <c r="DR128" s="791"/>
      <c r="DS128" s="791"/>
      <c r="DT128" s="791"/>
      <c r="DU128" s="791"/>
      <c r="DV128" s="792">
        <v>0</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466</v>
      </c>
      <c r="X129" s="777"/>
      <c r="Y129" s="777"/>
      <c r="Z129" s="778"/>
      <c r="AA129" s="779">
        <v>6185048</v>
      </c>
      <c r="AB129" s="780"/>
      <c r="AC129" s="780"/>
      <c r="AD129" s="780"/>
      <c r="AE129" s="781"/>
      <c r="AF129" s="782">
        <v>6359824</v>
      </c>
      <c r="AG129" s="780"/>
      <c r="AH129" s="780"/>
      <c r="AI129" s="780"/>
      <c r="AJ129" s="781"/>
      <c r="AK129" s="782">
        <v>6481746</v>
      </c>
      <c r="AL129" s="780"/>
      <c r="AM129" s="780"/>
      <c r="AN129" s="780"/>
      <c r="AO129" s="781"/>
      <c r="AP129" s="783"/>
      <c r="AQ129" s="784"/>
      <c r="AR129" s="784"/>
      <c r="AS129" s="784"/>
      <c r="AT129" s="785"/>
      <c r="AU129" s="221"/>
      <c r="AV129" s="221"/>
      <c r="AW129" s="221"/>
      <c r="AX129" s="751" t="s">
        <v>467</v>
      </c>
      <c r="AY129" s="752"/>
      <c r="AZ129" s="752"/>
      <c r="BA129" s="752"/>
      <c r="BB129" s="752"/>
      <c r="BC129" s="752"/>
      <c r="BD129" s="752"/>
      <c r="BE129" s="753"/>
      <c r="BF129" s="770" t="s">
        <v>122</v>
      </c>
      <c r="BG129" s="771"/>
      <c r="BH129" s="771"/>
      <c r="BI129" s="771"/>
      <c r="BJ129" s="771"/>
      <c r="BK129" s="771"/>
      <c r="BL129" s="772"/>
      <c r="BM129" s="770">
        <v>19.239999999999998</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468</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469</v>
      </c>
      <c r="X130" s="777"/>
      <c r="Y130" s="777"/>
      <c r="Z130" s="778"/>
      <c r="AA130" s="779">
        <v>1810147</v>
      </c>
      <c r="AB130" s="780"/>
      <c r="AC130" s="780"/>
      <c r="AD130" s="780"/>
      <c r="AE130" s="781"/>
      <c r="AF130" s="782">
        <v>1949937</v>
      </c>
      <c r="AG130" s="780"/>
      <c r="AH130" s="780"/>
      <c r="AI130" s="780"/>
      <c r="AJ130" s="781"/>
      <c r="AK130" s="782">
        <v>1950096</v>
      </c>
      <c r="AL130" s="780"/>
      <c r="AM130" s="780"/>
      <c r="AN130" s="780"/>
      <c r="AO130" s="781"/>
      <c r="AP130" s="783"/>
      <c r="AQ130" s="784"/>
      <c r="AR130" s="784"/>
      <c r="AS130" s="784"/>
      <c r="AT130" s="785"/>
      <c r="AU130" s="221"/>
      <c r="AV130" s="221"/>
      <c r="AW130" s="221"/>
      <c r="AX130" s="751" t="s">
        <v>470</v>
      </c>
      <c r="AY130" s="752"/>
      <c r="AZ130" s="752"/>
      <c r="BA130" s="752"/>
      <c r="BB130" s="752"/>
      <c r="BC130" s="752"/>
      <c r="BD130" s="752"/>
      <c r="BE130" s="753"/>
      <c r="BF130" s="754">
        <v>14</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471</v>
      </c>
      <c r="X131" s="761"/>
      <c r="Y131" s="761"/>
      <c r="Z131" s="762"/>
      <c r="AA131" s="763">
        <v>4374901</v>
      </c>
      <c r="AB131" s="764"/>
      <c r="AC131" s="764"/>
      <c r="AD131" s="764"/>
      <c r="AE131" s="765"/>
      <c r="AF131" s="766">
        <v>4409887</v>
      </c>
      <c r="AG131" s="764"/>
      <c r="AH131" s="764"/>
      <c r="AI131" s="764"/>
      <c r="AJ131" s="765"/>
      <c r="AK131" s="766">
        <v>4531650</v>
      </c>
      <c r="AL131" s="764"/>
      <c r="AM131" s="764"/>
      <c r="AN131" s="764"/>
      <c r="AO131" s="765"/>
      <c r="AP131" s="767"/>
      <c r="AQ131" s="768"/>
      <c r="AR131" s="768"/>
      <c r="AS131" s="768"/>
      <c r="AT131" s="769"/>
      <c r="AU131" s="221"/>
      <c r="AV131" s="221"/>
      <c r="AW131" s="221"/>
      <c r="AX131" s="729" t="s">
        <v>472</v>
      </c>
      <c r="AY131" s="730"/>
      <c r="AZ131" s="730"/>
      <c r="BA131" s="730"/>
      <c r="BB131" s="730"/>
      <c r="BC131" s="730"/>
      <c r="BD131" s="730"/>
      <c r="BE131" s="731"/>
      <c r="BF131" s="732">
        <v>23.5</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473</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474</v>
      </c>
      <c r="W132" s="742"/>
      <c r="X132" s="742"/>
      <c r="Y132" s="742"/>
      <c r="Z132" s="743"/>
      <c r="AA132" s="744">
        <v>13.24882552</v>
      </c>
      <c r="AB132" s="745"/>
      <c r="AC132" s="745"/>
      <c r="AD132" s="745"/>
      <c r="AE132" s="746"/>
      <c r="AF132" s="747">
        <v>14.37274923</v>
      </c>
      <c r="AG132" s="745"/>
      <c r="AH132" s="745"/>
      <c r="AI132" s="745"/>
      <c r="AJ132" s="746"/>
      <c r="AK132" s="747">
        <v>14.66346695</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475</v>
      </c>
      <c r="W133" s="721"/>
      <c r="X133" s="721"/>
      <c r="Y133" s="721"/>
      <c r="Z133" s="722"/>
      <c r="AA133" s="723">
        <v>11.5</v>
      </c>
      <c r="AB133" s="724"/>
      <c r="AC133" s="724"/>
      <c r="AD133" s="724"/>
      <c r="AE133" s="725"/>
      <c r="AF133" s="723">
        <v>12.7</v>
      </c>
      <c r="AG133" s="724"/>
      <c r="AH133" s="724"/>
      <c r="AI133" s="724"/>
      <c r="AJ133" s="725"/>
      <c r="AK133" s="723">
        <v>14</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2/6IgOi/L1RswjhmAEkPtRWfcOD1Roei0L8Znj7qYq2cLc/eEi11ilKLdxJXnxLXsoMDxY4Qj8Y8W7L/AeWp7w==" saltValue="Ce4Zg40k0AQasIkSNEca1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0" zoomScaleNormal="85" zoomScaleSheetLayoutView="8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476</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d+Qk/qY6HZfqPupGM023lnr0fdk2Rs1de/WJNRoeR30C5gUH6CSKL1w1kQDcQM4rg2BiqZ3+5n931KYN95oEwQ==" saltValue="o2v3bFSDjJZ0B5I/eyLtG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PZXmFtSKAzlB/Gq/g23wZAkMuBn5NdtfYtohrT9BOvwe25i07NuerkiwuPMsXKL+5pttPs/JreKWA5GY3N4yCQ==" saltValue="yz3tbl2nu0LkmjN2IxVZI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55" zoomScaleSheetLayoutView="55"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477</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478</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20" t="s">
        <v>479</v>
      </c>
      <c r="AP7" s="260"/>
      <c r="AQ7" s="261" t="s">
        <v>480</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21"/>
      <c r="AP8" s="266" t="s">
        <v>481</v>
      </c>
      <c r="AQ8" s="267" t="s">
        <v>482</v>
      </c>
      <c r="AR8" s="268" t="s">
        <v>483</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2" t="s">
        <v>484</v>
      </c>
      <c r="AL9" s="1133"/>
      <c r="AM9" s="1133"/>
      <c r="AN9" s="1134"/>
      <c r="AO9" s="269">
        <v>1604162</v>
      </c>
      <c r="AP9" s="269">
        <v>160000</v>
      </c>
      <c r="AQ9" s="270">
        <v>186275</v>
      </c>
      <c r="AR9" s="271">
        <v>-14.1</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2" t="s">
        <v>485</v>
      </c>
      <c r="AL10" s="1133"/>
      <c r="AM10" s="1133"/>
      <c r="AN10" s="1134"/>
      <c r="AO10" s="272">
        <v>199826</v>
      </c>
      <c r="AP10" s="272">
        <v>19931</v>
      </c>
      <c r="AQ10" s="273">
        <v>28060</v>
      </c>
      <c r="AR10" s="274">
        <v>-29</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2" t="s">
        <v>486</v>
      </c>
      <c r="AL11" s="1133"/>
      <c r="AM11" s="1133"/>
      <c r="AN11" s="1134"/>
      <c r="AO11" s="272" t="s">
        <v>487</v>
      </c>
      <c r="AP11" s="272" t="s">
        <v>487</v>
      </c>
      <c r="AQ11" s="273">
        <v>7123</v>
      </c>
      <c r="AR11" s="274" t="s">
        <v>487</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2" t="s">
        <v>488</v>
      </c>
      <c r="AL12" s="1133"/>
      <c r="AM12" s="1133"/>
      <c r="AN12" s="1134"/>
      <c r="AO12" s="272" t="s">
        <v>487</v>
      </c>
      <c r="AP12" s="272" t="s">
        <v>487</v>
      </c>
      <c r="AQ12" s="273">
        <v>57</v>
      </c>
      <c r="AR12" s="274" t="s">
        <v>487</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2" t="s">
        <v>489</v>
      </c>
      <c r="AL13" s="1133"/>
      <c r="AM13" s="1133"/>
      <c r="AN13" s="1134"/>
      <c r="AO13" s="272">
        <v>15480</v>
      </c>
      <c r="AP13" s="272">
        <v>1544</v>
      </c>
      <c r="AQ13" s="273">
        <v>6435</v>
      </c>
      <c r="AR13" s="274">
        <v>-76</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2" t="s">
        <v>490</v>
      </c>
      <c r="AL14" s="1133"/>
      <c r="AM14" s="1133"/>
      <c r="AN14" s="1134"/>
      <c r="AO14" s="272">
        <v>49546</v>
      </c>
      <c r="AP14" s="272">
        <v>4942</v>
      </c>
      <c r="AQ14" s="273">
        <v>3786</v>
      </c>
      <c r="AR14" s="274">
        <v>30.5</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5" t="s">
        <v>491</v>
      </c>
      <c r="AL15" s="1136"/>
      <c r="AM15" s="1136"/>
      <c r="AN15" s="1137"/>
      <c r="AO15" s="272">
        <v>-95462</v>
      </c>
      <c r="AP15" s="272">
        <v>-9521</v>
      </c>
      <c r="AQ15" s="273">
        <v>-9323</v>
      </c>
      <c r="AR15" s="274">
        <v>2.1</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5" t="s">
        <v>177</v>
      </c>
      <c r="AL16" s="1136"/>
      <c r="AM16" s="1136"/>
      <c r="AN16" s="1137"/>
      <c r="AO16" s="272">
        <v>1773552</v>
      </c>
      <c r="AP16" s="272">
        <v>176895</v>
      </c>
      <c r="AQ16" s="273">
        <v>222412</v>
      </c>
      <c r="AR16" s="274">
        <v>-20.5</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492</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493</v>
      </c>
      <c r="AP20" s="281" t="s">
        <v>494</v>
      </c>
      <c r="AQ20" s="282" t="s">
        <v>495</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8" t="s">
        <v>496</v>
      </c>
      <c r="AL21" s="1139"/>
      <c r="AM21" s="1139"/>
      <c r="AN21" s="1140"/>
      <c r="AO21" s="285">
        <v>14.46</v>
      </c>
      <c r="AP21" s="286">
        <v>17.59</v>
      </c>
      <c r="AQ21" s="287">
        <v>-3.13</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8" t="s">
        <v>497</v>
      </c>
      <c r="AL22" s="1139"/>
      <c r="AM22" s="1139"/>
      <c r="AN22" s="1140"/>
      <c r="AO22" s="290">
        <v>94.9</v>
      </c>
      <c r="AP22" s="291">
        <v>95.9</v>
      </c>
      <c r="AQ22" s="292">
        <v>-1</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31" t="s">
        <v>498</v>
      </c>
      <c r="B26" s="1131"/>
      <c r="C26" s="1131"/>
      <c r="D26" s="1131"/>
      <c r="E26" s="1131"/>
      <c r="F26" s="1131"/>
      <c r="G26" s="1131"/>
      <c r="H26" s="1131"/>
      <c r="I26" s="1131"/>
      <c r="J26" s="1131"/>
      <c r="K26" s="1131"/>
      <c r="L26" s="1131"/>
      <c r="M26" s="1131"/>
      <c r="N26" s="1131"/>
      <c r="O26" s="1131"/>
      <c r="P26" s="1131"/>
      <c r="Q26" s="1131"/>
      <c r="R26" s="1131"/>
      <c r="S26" s="1131"/>
      <c r="T26" s="1131"/>
      <c r="U26" s="1131"/>
      <c r="V26" s="1131"/>
      <c r="W26" s="1131"/>
      <c r="X26" s="1131"/>
      <c r="Y26" s="1131"/>
      <c r="Z26" s="1131"/>
      <c r="AA26" s="1131"/>
      <c r="AB26" s="1131"/>
      <c r="AC26" s="1131"/>
      <c r="AD26" s="1131"/>
      <c r="AE26" s="1131"/>
      <c r="AF26" s="1131"/>
      <c r="AG26" s="1131"/>
      <c r="AH26" s="1131"/>
      <c r="AI26" s="1131"/>
      <c r="AJ26" s="1131"/>
      <c r="AK26" s="1131"/>
      <c r="AL26" s="1131"/>
      <c r="AM26" s="1131"/>
      <c r="AN26" s="1131"/>
      <c r="AO26" s="1131"/>
      <c r="AP26" s="1131"/>
      <c r="AQ26" s="1131"/>
      <c r="AR26" s="1131"/>
      <c r="AS26" s="1131"/>
      <c r="AT26" s="255"/>
    </row>
    <row r="27" spans="1:46" x14ac:dyDescent="0.15">
      <c r="A27" s="297"/>
      <c r="AO27" s="250"/>
      <c r="AP27" s="250"/>
      <c r="AQ27" s="250"/>
      <c r="AR27" s="250"/>
      <c r="AS27" s="250"/>
      <c r="AT27" s="250"/>
    </row>
    <row r="28" spans="1:46" ht="17.25" x14ac:dyDescent="0.15">
      <c r="A28" s="251" t="s">
        <v>499</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500</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20" t="s">
        <v>479</v>
      </c>
      <c r="AP30" s="260"/>
      <c r="AQ30" s="261" t="s">
        <v>480</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21"/>
      <c r="AP31" s="266" t="s">
        <v>481</v>
      </c>
      <c r="AQ31" s="267" t="s">
        <v>482</v>
      </c>
      <c r="AR31" s="268" t="s">
        <v>483</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2" t="s">
        <v>501</v>
      </c>
      <c r="AL32" s="1123"/>
      <c r="AM32" s="1123"/>
      <c r="AN32" s="1124"/>
      <c r="AO32" s="300">
        <v>2489373</v>
      </c>
      <c r="AP32" s="300">
        <v>248292</v>
      </c>
      <c r="AQ32" s="301">
        <v>124581</v>
      </c>
      <c r="AR32" s="302">
        <v>99.3</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2" t="s">
        <v>502</v>
      </c>
      <c r="AL33" s="1123"/>
      <c r="AM33" s="1123"/>
      <c r="AN33" s="1124"/>
      <c r="AO33" s="300" t="s">
        <v>487</v>
      </c>
      <c r="AP33" s="300" t="s">
        <v>487</v>
      </c>
      <c r="AQ33" s="301">
        <v>76</v>
      </c>
      <c r="AR33" s="302" t="s">
        <v>487</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2" t="s">
        <v>503</v>
      </c>
      <c r="AL34" s="1123"/>
      <c r="AM34" s="1123"/>
      <c r="AN34" s="1124"/>
      <c r="AO34" s="300" t="s">
        <v>487</v>
      </c>
      <c r="AP34" s="300" t="s">
        <v>487</v>
      </c>
      <c r="AQ34" s="301">
        <v>163</v>
      </c>
      <c r="AR34" s="302" t="s">
        <v>487</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2" t="s">
        <v>504</v>
      </c>
      <c r="AL35" s="1123"/>
      <c r="AM35" s="1123"/>
      <c r="AN35" s="1124"/>
      <c r="AO35" s="300">
        <v>138588</v>
      </c>
      <c r="AP35" s="300">
        <v>13823</v>
      </c>
      <c r="AQ35" s="301">
        <v>24428</v>
      </c>
      <c r="AR35" s="302">
        <v>-43.4</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2" t="s">
        <v>505</v>
      </c>
      <c r="AL36" s="1123"/>
      <c r="AM36" s="1123"/>
      <c r="AN36" s="1124"/>
      <c r="AO36" s="300">
        <v>46141</v>
      </c>
      <c r="AP36" s="300">
        <v>4602</v>
      </c>
      <c r="AQ36" s="301">
        <v>4294</v>
      </c>
      <c r="AR36" s="302">
        <v>7.2</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2" t="s">
        <v>506</v>
      </c>
      <c r="AL37" s="1123"/>
      <c r="AM37" s="1123"/>
      <c r="AN37" s="1124"/>
      <c r="AO37" s="300" t="s">
        <v>487</v>
      </c>
      <c r="AP37" s="300" t="s">
        <v>487</v>
      </c>
      <c r="AQ37" s="301">
        <v>880</v>
      </c>
      <c r="AR37" s="302" t="s">
        <v>487</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5" t="s">
        <v>507</v>
      </c>
      <c r="AL38" s="1126"/>
      <c r="AM38" s="1126"/>
      <c r="AN38" s="1127"/>
      <c r="AO38" s="303" t="s">
        <v>487</v>
      </c>
      <c r="AP38" s="303" t="s">
        <v>487</v>
      </c>
      <c r="AQ38" s="304">
        <v>22</v>
      </c>
      <c r="AR38" s="292" t="s">
        <v>487</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5" t="s">
        <v>508</v>
      </c>
      <c r="AL39" s="1126"/>
      <c r="AM39" s="1126"/>
      <c r="AN39" s="1127"/>
      <c r="AO39" s="300">
        <v>-59509</v>
      </c>
      <c r="AP39" s="300">
        <v>-5935</v>
      </c>
      <c r="AQ39" s="301">
        <v>-5293</v>
      </c>
      <c r="AR39" s="302">
        <v>12.1</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2" t="s">
        <v>509</v>
      </c>
      <c r="AL40" s="1123"/>
      <c r="AM40" s="1123"/>
      <c r="AN40" s="1124"/>
      <c r="AO40" s="300">
        <v>-1950096</v>
      </c>
      <c r="AP40" s="300">
        <v>-194504</v>
      </c>
      <c r="AQ40" s="301">
        <v>-99375</v>
      </c>
      <c r="AR40" s="302">
        <v>95.7</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8" t="s">
        <v>287</v>
      </c>
      <c r="AL41" s="1129"/>
      <c r="AM41" s="1129"/>
      <c r="AN41" s="1130"/>
      <c r="AO41" s="300">
        <v>664497</v>
      </c>
      <c r="AP41" s="300">
        <v>66277</v>
      </c>
      <c r="AQ41" s="301">
        <v>49775</v>
      </c>
      <c r="AR41" s="302">
        <v>33.200000000000003</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510</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511</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5" t="s">
        <v>479</v>
      </c>
      <c r="AN49" s="1117" t="s">
        <v>512</v>
      </c>
      <c r="AO49" s="1118"/>
      <c r="AP49" s="1118"/>
      <c r="AQ49" s="1118"/>
      <c r="AR49" s="1119"/>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6"/>
      <c r="AN50" s="316" t="s">
        <v>513</v>
      </c>
      <c r="AO50" s="317" t="s">
        <v>514</v>
      </c>
      <c r="AP50" s="318" t="s">
        <v>515</v>
      </c>
      <c r="AQ50" s="319" t="s">
        <v>516</v>
      </c>
      <c r="AR50" s="320" t="s">
        <v>517</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518</v>
      </c>
      <c r="AL51" s="313"/>
      <c r="AM51" s="321">
        <v>4572370</v>
      </c>
      <c r="AN51" s="322">
        <v>440795</v>
      </c>
      <c r="AO51" s="323">
        <v>2</v>
      </c>
      <c r="AP51" s="324">
        <v>200194</v>
      </c>
      <c r="AQ51" s="325">
        <v>69.3</v>
      </c>
      <c r="AR51" s="326">
        <v>-67.3</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519</v>
      </c>
      <c r="AM52" s="329">
        <v>1923228</v>
      </c>
      <c r="AN52" s="330">
        <v>185407</v>
      </c>
      <c r="AO52" s="331">
        <v>40.700000000000003</v>
      </c>
      <c r="AP52" s="332">
        <v>106422</v>
      </c>
      <c r="AQ52" s="333">
        <v>112.9</v>
      </c>
      <c r="AR52" s="334">
        <v>-72.2</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520</v>
      </c>
      <c r="AL53" s="313"/>
      <c r="AM53" s="321">
        <v>2287561</v>
      </c>
      <c r="AN53" s="322">
        <v>222417</v>
      </c>
      <c r="AO53" s="323">
        <v>-49.5</v>
      </c>
      <c r="AP53" s="324">
        <v>196914</v>
      </c>
      <c r="AQ53" s="325">
        <v>-1.6</v>
      </c>
      <c r="AR53" s="326">
        <v>-47.9</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519</v>
      </c>
      <c r="AM54" s="329">
        <v>1095537</v>
      </c>
      <c r="AN54" s="330">
        <v>106518</v>
      </c>
      <c r="AO54" s="331">
        <v>-42.5</v>
      </c>
      <c r="AP54" s="332">
        <v>98966</v>
      </c>
      <c r="AQ54" s="333">
        <v>-7</v>
      </c>
      <c r="AR54" s="334">
        <v>-35.5</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521</v>
      </c>
      <c r="AL55" s="313"/>
      <c r="AM55" s="321">
        <v>2140473</v>
      </c>
      <c r="AN55" s="322">
        <v>210780</v>
      </c>
      <c r="AO55" s="323">
        <v>-5.2</v>
      </c>
      <c r="AP55" s="324">
        <v>204757</v>
      </c>
      <c r="AQ55" s="325">
        <v>4</v>
      </c>
      <c r="AR55" s="326">
        <v>-9.1999999999999993</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519</v>
      </c>
      <c r="AM56" s="329">
        <v>1356804</v>
      </c>
      <c r="AN56" s="330">
        <v>133609</v>
      </c>
      <c r="AO56" s="331">
        <v>25.4</v>
      </c>
      <c r="AP56" s="332">
        <v>106071</v>
      </c>
      <c r="AQ56" s="333">
        <v>7.2</v>
      </c>
      <c r="AR56" s="334">
        <v>18.2</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522</v>
      </c>
      <c r="AL57" s="313"/>
      <c r="AM57" s="321">
        <v>1579237</v>
      </c>
      <c r="AN57" s="322">
        <v>156128</v>
      </c>
      <c r="AO57" s="323">
        <v>-25.9</v>
      </c>
      <c r="AP57" s="324">
        <v>194971</v>
      </c>
      <c r="AQ57" s="325">
        <v>-4.8</v>
      </c>
      <c r="AR57" s="326">
        <v>-21.1</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519</v>
      </c>
      <c r="AM58" s="329">
        <v>1146719</v>
      </c>
      <c r="AN58" s="330">
        <v>113368</v>
      </c>
      <c r="AO58" s="331">
        <v>-15.1</v>
      </c>
      <c r="AP58" s="332">
        <v>105966</v>
      </c>
      <c r="AQ58" s="333">
        <v>-0.1</v>
      </c>
      <c r="AR58" s="334">
        <v>-15</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523</v>
      </c>
      <c r="AL59" s="313"/>
      <c r="AM59" s="321">
        <v>1497470</v>
      </c>
      <c r="AN59" s="322">
        <v>149359</v>
      </c>
      <c r="AO59" s="323">
        <v>-4.3</v>
      </c>
      <c r="AP59" s="324">
        <v>224172</v>
      </c>
      <c r="AQ59" s="325">
        <v>15</v>
      </c>
      <c r="AR59" s="326">
        <v>-19.3</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519</v>
      </c>
      <c r="AM60" s="329">
        <v>799500</v>
      </c>
      <c r="AN60" s="330">
        <v>79743</v>
      </c>
      <c r="AO60" s="331">
        <v>-29.7</v>
      </c>
      <c r="AP60" s="332">
        <v>117611</v>
      </c>
      <c r="AQ60" s="333">
        <v>11</v>
      </c>
      <c r="AR60" s="334">
        <v>-40.700000000000003</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524</v>
      </c>
      <c r="AL61" s="335"/>
      <c r="AM61" s="336">
        <v>2415422</v>
      </c>
      <c r="AN61" s="337">
        <v>235896</v>
      </c>
      <c r="AO61" s="338">
        <v>-16.600000000000001</v>
      </c>
      <c r="AP61" s="339">
        <v>204202</v>
      </c>
      <c r="AQ61" s="340">
        <v>16.399999999999999</v>
      </c>
      <c r="AR61" s="326">
        <v>-33</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519</v>
      </c>
      <c r="AM62" s="329">
        <v>1264358</v>
      </c>
      <c r="AN62" s="330">
        <v>123729</v>
      </c>
      <c r="AO62" s="331">
        <v>-4.2</v>
      </c>
      <c r="AP62" s="332">
        <v>107007</v>
      </c>
      <c r="AQ62" s="333">
        <v>24.8</v>
      </c>
      <c r="AR62" s="334">
        <v>-29</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iGWfIu+8/7jkp+UkSb3+Ip9bbv6MFEx0ki164Kmk0nm5H7UG+FW96/V1tkK/ndzWvHZn9YBfTZlWlsTdFc0XEg==" saltValue="vHbStRN0+Z8zlTeWsRoko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0" zoomScaleNormal="8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476</v>
      </c>
    </row>
    <row r="121" spans="125:125" ht="13.5" hidden="1" customHeight="1" x14ac:dyDescent="0.15">
      <c r="DU121" s="247"/>
    </row>
  </sheetData>
  <sheetProtection algorithmName="SHA-512" hashValue="t16Qp6YqpgWSzGsPcv92Rhx9JwuqvrYugExC4mIOG6dEXjhSLFyQPSrTgcwdA+hREYgA0fuXImGY2/kYx9KlNw==" saltValue="8WB0i6Gx6CiCGCPt9/sdM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90" zoomScaleNormal="9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476</v>
      </c>
    </row>
  </sheetData>
  <sheetProtection algorithmName="SHA-512" hashValue="2z5dakx0WxtZAb9MRun0v3UcntS04drBEVmCSayyDhbrMJ0yBdg5LqqaWer9YpNjGfebpNgNYwZjuG4HOVlZpA==" saltValue="AIAMEE4HJo0TMzCMJ6fxi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60" zoomScaleNormal="6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41" t="s">
        <v>3</v>
      </c>
      <c r="D47" s="1141"/>
      <c r="E47" s="1142"/>
      <c r="F47" s="11">
        <v>25.41</v>
      </c>
      <c r="G47" s="12">
        <v>22.54</v>
      </c>
      <c r="H47" s="12">
        <v>22.58</v>
      </c>
      <c r="I47" s="12">
        <v>21.99</v>
      </c>
      <c r="J47" s="13">
        <v>21.61</v>
      </c>
    </row>
    <row r="48" spans="2:10" ht="57.75" customHeight="1" x14ac:dyDescent="0.15">
      <c r="B48" s="14"/>
      <c r="C48" s="1143" t="s">
        <v>4</v>
      </c>
      <c r="D48" s="1143"/>
      <c r="E48" s="1144"/>
      <c r="F48" s="15">
        <v>9.0500000000000007</v>
      </c>
      <c r="G48" s="16">
        <v>11.38</v>
      </c>
      <c r="H48" s="16">
        <v>13.64</v>
      </c>
      <c r="I48" s="16">
        <v>8.58</v>
      </c>
      <c r="J48" s="17">
        <v>9.7799999999999994</v>
      </c>
    </row>
    <row r="49" spans="2:10" ht="57.75" customHeight="1" thickBot="1" x14ac:dyDescent="0.2">
      <c r="B49" s="18"/>
      <c r="C49" s="1145" t="s">
        <v>5</v>
      </c>
      <c r="D49" s="1145"/>
      <c r="E49" s="1146"/>
      <c r="F49" s="19" t="s">
        <v>531</v>
      </c>
      <c r="G49" s="20">
        <v>1.35</v>
      </c>
      <c r="H49" s="20" t="s">
        <v>532</v>
      </c>
      <c r="I49" s="20" t="s">
        <v>533</v>
      </c>
      <c r="J49" s="21" t="s">
        <v>534</v>
      </c>
    </row>
    <row r="50" spans="2:10" x14ac:dyDescent="0.15"/>
  </sheetData>
  <sheetProtection algorithmName="SHA-512" hashValue="AIkG4EG6+S4J02hpNRUUPKxTY4V/t3mzRbkhG7q0DtBlJYF+6kCYTingImALXd3u7g+I/iJbls4yHIBRzFvFaQ==" saltValue="VNluScoHLZ4CBJaTXNm7Z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古澤　有大</cp:lastModifiedBy>
  <dcterms:created xsi:type="dcterms:W3CDTF">2026-02-23T09:35:28Z</dcterms:created>
  <dcterms:modified xsi:type="dcterms:W3CDTF">2026-03-24T02:52:43Z</dcterms:modified>
  <cp:category/>
</cp:coreProperties>
</file>