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v0101\Profile\desktop\lg90281\Desktop\"/>
    </mc:Choice>
  </mc:AlternateContent>
  <xr:revisionPtr revIDLastSave="0" documentId="8_{B579C0B1-838D-4E6D-B20F-0123E92B1EA3}" xr6:coauthVersionLast="47" xr6:coauthVersionMax="47" xr10:uidLastSave="{00000000-0000-0000-0000-000000000000}"/>
  <workbookProtection workbookAlgorithmName="SHA-512" workbookHashValue="wCJgFfQVeftcZ8a/kauqgQ0v9tKofWRUdoeysb7TFxvUEmb2X2oyH/KvkX4Y22WpwPp6ia1VzJmWXUEXg/Eh/A==" workbookSaltValue="sOz20dIDbN5tLUbgLfbZxg=="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<sst xmlns="http://schemas.openxmlformats.org/spreadsheetml/2006/main" count="236" uniqueCount="117">
  <si>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</si>
  <si>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</si>
  <si>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</si>
  <si>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</si>
  <si>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</si>
  <si>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</si>
  <si>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</si>
  <si>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</si>
  <si>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</si>
  <si>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</si>
  <si>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</si>
  <si>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</si>
  <si>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</si>
  <si>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</si>
  <si>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</si>
  <si>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</si>
  <si>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</si>
  <si>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</si>
  <si>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</si>
  <si>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</si>
  <si>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</si>
  <si>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</si>
  <si>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</si>
  <si>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</si>
  <si>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</si>
  <si>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</si>
  <si>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</si>
  <si>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</si>
  <si>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</si>
  <si>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</si>
  <si>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</si>
  <si>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</si>
  <si>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</si>
  <si>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</si>
  <si>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</si>
  <si>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</si>
  <si>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</si>
  <si>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</si>
  <si>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</si>
  <si>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</si>
  <si>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</si>
  <si>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</si>
  <si>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</si>
  <si>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</si>
  <si>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</si>
  <si>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</si>
  <si>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</si>
  <si>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</si>
  <si>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</si>
  <si>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</si>
  <si>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</si>
  <si>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</si>
  <si>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</si>
  <si>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</si>
  <si>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</si>
  <si>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</si>
  <si>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</si>
  <si>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</si>
  <si>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</si>
  <si>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</si>
  <si>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</si>
  <si>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</si>
  <si>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</si>
  <si>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</si>
  <si>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</si>
  <si>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</si>
  <si>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</si>
  <si>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</si>
  <si>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</si>
  <si>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</si>
  <si>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</si>
  <si>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</si>
  <si>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</si>
  <si>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</si>
  <si>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</si>
  <si>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</si>
  <si>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</si>
  <si>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</si>
  <si>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</si>
  <si>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</si>
  <si>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</si>
  <si>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</si>
  <si>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</si>
  <si>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</si>
  <si>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</si>
  <si>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</si>
  <si>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</si>
  <si>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</si>
  <si>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</si>
  <si>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</si>
  <si>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</si>
  <si>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</si>
  <si>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</si>
  <si>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</si>
  <si>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</si>
  <si>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</si>
  <si>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</si>
  <si>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</si>
  <si>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</si>
  <si>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</si>
  <si>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</si>
  <si>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</si>
  <si>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</si>
  <si>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</si>
  <si>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</si>
  <si>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</si>
  <si>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</si>
  <si>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</si>
  <si>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</si>
  <si>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</si>
  <si>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</si>
  <si>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</si>
  <si>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</si>
  <si>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</si>
  <si>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施設老朽化による維持管理費の増加や、設備更新工事に伴う起債額は増加することが見込まれる。安定した事業運営、経営改善のために料金改正も含め検討を急ぐ（令和7年度下水道審議会開催予定）</t>
    <rPh sb="0" eb="2">
      <t>シセツ</t>
    </rPh>
    <rPh sb="2" eb="5">
      <t>ロウキュウカ</t>
    </rPh>
    <rPh sb="8" eb="13">
      <t>イジカンリヒ</t>
    </rPh>
    <rPh sb="14" eb="16">
      <t>ゾウカ</t>
    </rPh>
    <rPh sb="18" eb="20">
      <t>セツビ</t>
    </rPh>
    <rPh sb="20" eb="22">
      <t>コウシン</t>
    </rPh>
    <rPh sb="22" eb="24">
      <t>コウジ</t>
    </rPh>
    <rPh sb="25" eb="26">
      <t>トモナ</t>
    </rPh>
    <rPh sb="27" eb="29">
      <t>キサイ</t>
    </rPh>
    <rPh sb="29" eb="30">
      <t>ガク</t>
    </rPh>
    <rPh sb="31" eb="33">
      <t>ゾウカ</t>
    </rPh>
    <rPh sb="38" eb="40">
      <t>ミコ</t>
    </rPh>
    <rPh sb="44" eb="46">
      <t>アンテイ</t>
    </rPh>
    <rPh sb="48" eb="52">
      <t>ジギョウウンエイ</t>
    </rPh>
    <rPh sb="53" eb="57">
      <t>ケイエイカイゼン</t>
    </rPh>
    <rPh sb="61" eb="63">
      <t>リョウキン</t>
    </rPh>
    <rPh sb="63" eb="65">
      <t>カイセイ</t>
    </rPh>
    <rPh sb="66" eb="67">
      <t>フク</t>
    </rPh>
    <rPh sb="68" eb="70">
      <t>ケントウ</t>
    </rPh>
    <rPh sb="71" eb="72">
      <t>イソ</t>
    </rPh>
    <rPh sb="74" eb="76">
      <t>レイワ</t>
    </rPh>
    <rPh sb="77" eb="78">
      <t>ネン</t>
    </rPh>
    <rPh sb="78" eb="79">
      <t>ド</t>
    </rPh>
    <rPh sb="79" eb="85">
      <t>ゲスイドウシンギカイ</t>
    </rPh>
    <rPh sb="85" eb="89">
      <t>カイサイヨテイ</t>
    </rPh>
    <phoneticPr fontId="4"/>
  </si>
  <si>
    <r>
      <t>施設の供用開始から19年が経過し、既に耐用年数を超えている機械・設備もある。事業計画（機能強化対策）に基づき改修が必要な</t>
    </r>
    <r>
      <rPr>
        <sz val="11"/>
        <rFont val="ＭＳ ゴシック"/>
        <family val="3"/>
        <charset val="128"/>
      </rPr>
      <t>箇所</t>
    </r>
    <r>
      <rPr>
        <sz val="11"/>
        <color theme="1"/>
        <rFont val="ＭＳ ゴシック"/>
        <family val="3"/>
        <charset val="128"/>
      </rPr>
      <t>から順次整備を行っている。</t>
    </r>
    <rPh sb="0" eb="2">
      <t>シセツ</t>
    </rPh>
    <rPh sb="3" eb="7">
      <t>キョウヨウカイシ</t>
    </rPh>
    <rPh sb="11" eb="12">
      <t>ネン</t>
    </rPh>
    <rPh sb="13" eb="15">
      <t>ケイカ</t>
    </rPh>
    <rPh sb="17" eb="18">
      <t>スデ</t>
    </rPh>
    <rPh sb="19" eb="23">
      <t>タイヨウネンスウ</t>
    </rPh>
    <rPh sb="24" eb="25">
      <t>コ</t>
    </rPh>
    <rPh sb="29" eb="31">
      <t>キカイ</t>
    </rPh>
    <rPh sb="32" eb="34">
      <t>セツビ</t>
    </rPh>
    <rPh sb="38" eb="42">
      <t>ジギョウケイカク</t>
    </rPh>
    <rPh sb="43" eb="49">
      <t>キノウキョウカタイサク</t>
    </rPh>
    <rPh sb="51" eb="52">
      <t>モト</t>
    </rPh>
    <rPh sb="54" eb="56">
      <t>カイシュウ</t>
    </rPh>
    <rPh sb="57" eb="59">
      <t>ヒツヨウ</t>
    </rPh>
    <rPh sb="60" eb="62">
      <t>カショ</t>
    </rPh>
    <rPh sb="64" eb="66">
      <t>ジュンジ</t>
    </rPh>
    <rPh sb="66" eb="68">
      <t>セイビ</t>
    </rPh>
    <rPh sb="69" eb="70">
      <t>オコナ</t>
    </rPh>
    <phoneticPr fontId="4"/>
  </si>
  <si>
    <t>①収益的収支比率が前年度より減少した理由は、施設機能強化対策事業費の減少による営業外収益（農山漁村地域整備交付金）の減少及び企業債残高の増加に伴い償還額が増加したためである。
④企業債残高対事業規模比率が高くなった要因は、施設･設備の更新工事が多く、企業債の借入が増加したためである。
⑤経費回収率が前年度より下がったのは、公営企業会計移行に伴う打切り決算により下水道使用料が減少したことに加え、維持管理費（修繕費）が増加したためである。
⑥汚水処理原価が前年度よりも高くなったのは、維持管理費（修繕費）が増加したためである。今後人口減少に伴う使用水量の減少で汚水処理原価の増加も懸念されるため、維持管理費等の経費削減を検討する必要がある。</t>
    <rPh sb="1" eb="8">
      <t>シュウエキテキシュウシヒリツ</t>
    </rPh>
    <rPh sb="9" eb="12">
      <t>ゼンネンド</t>
    </rPh>
    <rPh sb="14" eb="16">
      <t>ゲンショウ</t>
    </rPh>
    <rPh sb="18" eb="20">
      <t>リユウ</t>
    </rPh>
    <rPh sb="22" eb="24">
      <t>シセツ</t>
    </rPh>
    <rPh sb="24" eb="30">
      <t>キノウキョウカタイサク</t>
    </rPh>
    <rPh sb="30" eb="32">
      <t>ジギョウ</t>
    </rPh>
    <rPh sb="32" eb="33">
      <t>ヒ</t>
    </rPh>
    <rPh sb="34" eb="36">
      <t>ゲンショウ</t>
    </rPh>
    <rPh sb="39" eb="42">
      <t>エイギョウガイ</t>
    </rPh>
    <rPh sb="42" eb="44">
      <t>シュウエキ</t>
    </rPh>
    <rPh sb="45" eb="49">
      <t>ノウサンギョソン</t>
    </rPh>
    <rPh sb="49" eb="53">
      <t>チイキセイビ</t>
    </rPh>
    <rPh sb="53" eb="56">
      <t>コウフキン</t>
    </rPh>
    <rPh sb="58" eb="60">
      <t>ゲンショウ</t>
    </rPh>
    <rPh sb="60" eb="61">
      <t>オヨ</t>
    </rPh>
    <rPh sb="62" eb="65">
      <t>キギョウサイ</t>
    </rPh>
    <rPh sb="65" eb="67">
      <t>ザンダカ</t>
    </rPh>
    <rPh sb="68" eb="70">
      <t>ゾウカ</t>
    </rPh>
    <rPh sb="71" eb="72">
      <t>トモナ</t>
    </rPh>
    <rPh sb="73" eb="76">
      <t>ショウカンガク</t>
    </rPh>
    <rPh sb="77" eb="79">
      <t>ゾウカ</t>
    </rPh>
    <rPh sb="91" eb="93">
      <t>キギョウ</t>
    </rPh>
    <rPh sb="93" eb="94">
      <t>サイ</t>
    </rPh>
    <rPh sb="94" eb="96">
      <t>ザンダカ</t>
    </rPh>
    <rPh sb="96" eb="97">
      <t>タイ</t>
    </rPh>
    <rPh sb="97" eb="99">
      <t>ジギョウ</t>
    </rPh>
    <rPh sb="99" eb="101">
      <t>キボ</t>
    </rPh>
    <rPh sb="101" eb="103">
      <t>ヒリツ</t>
    </rPh>
    <rPh sb="104" eb="105">
      <t>タカ</t>
    </rPh>
    <rPh sb="109" eb="111">
      <t>ヨウイン</t>
    </rPh>
    <rPh sb="113" eb="115">
      <t>シセツ</t>
    </rPh>
    <rPh sb="116" eb="118">
      <t>セツビ</t>
    </rPh>
    <rPh sb="119" eb="121">
      <t>コウシン</t>
    </rPh>
    <rPh sb="121" eb="123">
      <t>コウジ</t>
    </rPh>
    <rPh sb="124" eb="125">
      <t>オオ</t>
    </rPh>
    <rPh sb="134" eb="136">
      <t>ゾウカ</t>
    </rPh>
    <rPh sb="148" eb="153">
      <t>ケイヒカイシュウリツ</t>
    </rPh>
    <rPh sb="154" eb="157">
      <t>ゼンネンド</t>
    </rPh>
    <rPh sb="159" eb="160">
      <t>サ</t>
    </rPh>
    <rPh sb="166" eb="172">
      <t>コウエイキギョウカイケイ</t>
    </rPh>
    <rPh sb="172" eb="174">
      <t>イコウ</t>
    </rPh>
    <rPh sb="175" eb="176">
      <t>トモナ</t>
    </rPh>
    <rPh sb="177" eb="179">
      <t>ウチキ</t>
    </rPh>
    <rPh sb="180" eb="182">
      <t>ケッサン</t>
    </rPh>
    <rPh sb="185" eb="191">
      <t>ゲスイドウシヨウリョウ</t>
    </rPh>
    <rPh sb="192" eb="194">
      <t>ゲンショウ</t>
    </rPh>
    <rPh sb="199" eb="200">
      <t>クワ</t>
    </rPh>
    <rPh sb="202" eb="207">
      <t>イジカンリヒ</t>
    </rPh>
    <rPh sb="208" eb="211">
      <t>シュウゼンヒ</t>
    </rPh>
    <rPh sb="213" eb="215">
      <t>ゾウカ</t>
    </rPh>
    <rPh sb="259" eb="261">
      <t>ゾウカ</t>
    </rPh>
    <rPh sb="269" eb="271">
      <t>コンゴ</t>
    </rPh>
    <rPh sb="271" eb="275">
      <t>ジンコウゲンショウ</t>
    </rPh>
    <rPh sb="276" eb="277">
      <t>トモナ</t>
    </rPh>
    <rPh sb="278" eb="282">
      <t>シヨウスイリョウ</t>
    </rPh>
    <rPh sb="283" eb="285">
      <t>ゲンショウ</t>
    </rPh>
    <rPh sb="286" eb="292">
      <t>オスイショリゲンカ</t>
    </rPh>
    <rPh sb="293" eb="295">
      <t>ゾウカ</t>
    </rPh>
    <rPh sb="296" eb="298">
      <t>ケネン</t>
    </rPh>
    <rPh sb="304" eb="309">
      <t>イジカンリヒ</t>
    </rPh>
    <rPh sb="309" eb="310">
      <t>トウ</t>
    </rPh>
    <rPh sb="311" eb="313">
      <t>ケイヒ</t>
    </rPh>
    <rPh sb="313" eb="315">
      <t>サクゲン</t>
    </rPh>
    <rPh sb="316" eb="318">
      <t>ケントウ</t>
    </rPh>
    <rPh sb="320" eb="3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</si>
</sst>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FD-416D-BF98-B3640099EE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0.25</c:v>
                </c:pt>
                <c:pt idx="2">
                  <c:v>0.05</c:v>
                </c:pt>
                <c:pt idx="3">
                  <c:v>0.03</c:v>
                </c:pt>
                <c:pt idx="4">
                  <c:v>0.03</c:v>
                </c:pt>
              </c:numCache>
            </c:numRef>
          </c:val>
          <c:smooth val="0"/>
          <c:extLst>
            <c:ext xmlns:c16="http://schemas.microsoft.com/office/drawing/2014/chart" uri="{C3380CC4-5D6E-409C-BE32-E72D297353CC}">
              <c16:uniqueId val="{00000001-A6FD-416D-BF98-B3640099EE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41.37</c:v>
                </c:pt>
                <c:pt idx="1">
                  <c:v>44.07</c:v>
                </c:pt>
                <c:pt idx="2">
                  <c:v>44.49</c:v>
                </c:pt>
                <c:pt idx="3">
                  <c:v>43.04</c:v>
                </c:pt>
                <c:pt idx="4">
                  <c:v>42.2</c:v>
                </c:pt>
              </c:numCache>
            </c:numRef>
          </c:val>
          <c:extLst>
            <c:ext xmlns:c16="http://schemas.microsoft.com/office/drawing/2014/chart" uri="{C3380CC4-5D6E-409C-BE32-E72D297353CC}">
              <c16:uniqueId val="{00000000-98AA-46D5-82B3-DF7EF08A97C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54.83</c:v>
                </c:pt>
                <c:pt idx="2">
                  <c:v>66.53</c:v>
                </c:pt>
                <c:pt idx="3">
                  <c:v>52.35</c:v>
                </c:pt>
                <c:pt idx="4">
                  <c:v>46.25</c:v>
                </c:pt>
              </c:numCache>
            </c:numRef>
          </c:val>
          <c:smooth val="0"/>
          <c:extLst>
            <c:ext xmlns:c16="http://schemas.microsoft.com/office/drawing/2014/chart" uri="{C3380CC4-5D6E-409C-BE32-E72D297353CC}">
              <c16:uniqueId val="{00000001-98AA-46D5-82B3-DF7EF08A97C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92.71</c:v>
                </c:pt>
                <c:pt idx="1">
                  <c:v>93.76</c:v>
                </c:pt>
                <c:pt idx="2">
                  <c:v>94.63</c:v>
                </c:pt>
                <c:pt idx="3">
                  <c:v>95.24</c:v>
                </c:pt>
                <c:pt idx="4">
                  <c:v>95.25</c:v>
                </c:pt>
              </c:numCache>
            </c:numRef>
          </c:val>
          <c:extLst>
            <c:ext xmlns:c16="http://schemas.microsoft.com/office/drawing/2014/chart" uri="{C3380CC4-5D6E-409C-BE32-E72D297353CC}">
              <c16:uniqueId val="{00000000-64CB-49CD-AD76-3FB94D390C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84.7</c:v>
                </c:pt>
                <c:pt idx="2">
                  <c:v>84.67</c:v>
                </c:pt>
                <c:pt idx="3">
                  <c:v>84.39</c:v>
                </c:pt>
                <c:pt idx="4">
                  <c:v>83.96</c:v>
                </c:pt>
              </c:numCache>
            </c:numRef>
          </c:val>
          <c:smooth val="0"/>
          <c:extLst>
            <c:ext xmlns:c16="http://schemas.microsoft.com/office/drawing/2014/chart" uri="{C3380CC4-5D6E-409C-BE32-E72D297353CC}">
              <c16:uniqueId val="{00000001-64CB-49CD-AD76-3FB94D390C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106.61</c:v>
                </c:pt>
                <c:pt idx="1">
                  <c:v>81.95</c:v>
                </c:pt>
                <c:pt idx="2">
                  <c:v>93.2</c:v>
                </c:pt>
                <c:pt idx="3">
                  <c:v>129.25</c:v>
                </c:pt>
                <c:pt idx="4">
                  <c:v>67.41</c:v>
                </c:pt>
              </c:numCache>
            </c:numRef>
          </c:val>
          <c:extLst>
            <c:ext xmlns:c16="http://schemas.microsoft.com/office/drawing/2014/chart" uri="{C3380CC4-5D6E-409C-BE32-E72D297353CC}">
              <c16:uniqueId val="{00000000-6D41-428E-90EB-3AD86E61078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41-428E-90EB-3AD86E61078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CC-4ADB-ABE5-A0E8D06687B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CC-4ADB-ABE5-A0E8D06687B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6-4E51-9E31-CB99C6E855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6-4E51-9E31-CB99C6E855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80-4196-B63F-C5F66CFA29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0-4196-B63F-C5F66CFA29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B6-4B94-936F-7E004CFD1F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B6-4B94-936F-7E004CFD1F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406.04</c:v>
                </c:pt>
                <c:pt idx="1">
                  <c:v>662.56</c:v>
                </c:pt>
                <c:pt idx="2">
                  <c:v>822.63</c:v>
                </c:pt>
                <c:pt idx="3">
                  <c:v>911.96</c:v>
                </c:pt>
                <c:pt idx="4">
                  <c:v>1237.72</c:v>
                </c:pt>
              </c:numCache>
            </c:numRef>
          </c:val>
          <c:extLst>
            <c:ext xmlns:c16="http://schemas.microsoft.com/office/drawing/2014/chart" uri="{C3380CC4-5D6E-409C-BE32-E72D297353CC}">
              <c16:uniqueId val="{00000000-6F2E-49CF-8379-EE51262BE2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867.83</c:v>
                </c:pt>
                <c:pt idx="2">
                  <c:v>791.76</c:v>
                </c:pt>
                <c:pt idx="3">
                  <c:v>900.82</c:v>
                </c:pt>
                <c:pt idx="4">
                  <c:v>839.21</c:v>
                </c:pt>
              </c:numCache>
            </c:numRef>
          </c:val>
          <c:smooth val="0"/>
          <c:extLst>
            <c:ext xmlns:c16="http://schemas.microsoft.com/office/drawing/2014/chart" uri="{C3380CC4-5D6E-409C-BE32-E72D297353CC}">
              <c16:uniqueId val="{00000001-6F2E-49CF-8379-EE51262BE2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43.66</c:v>
                </c:pt>
                <c:pt idx="1">
                  <c:v>47.69</c:v>
                </c:pt>
                <c:pt idx="2">
                  <c:v>47.64</c:v>
                </c:pt>
                <c:pt idx="3">
                  <c:v>55.02</c:v>
                </c:pt>
                <c:pt idx="4">
                  <c:v>38.229999999999997</c:v>
                </c:pt>
              </c:numCache>
            </c:numRef>
          </c:val>
          <c:extLst>
            <c:ext xmlns:c16="http://schemas.microsoft.com/office/drawing/2014/chart" uri="{C3380CC4-5D6E-409C-BE32-E72D297353CC}">
              <c16:uniqueId val="{00000000-5D9D-410B-ACA1-7A4CF530414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57.08</c:v>
                </c:pt>
                <c:pt idx="2">
                  <c:v>56.26</c:v>
                </c:pt>
                <c:pt idx="3">
                  <c:v>52.94</c:v>
                </c:pt>
                <c:pt idx="4">
                  <c:v>52.05</c:v>
                </c:pt>
              </c:numCache>
            </c:numRef>
          </c:val>
          <c:smooth val="0"/>
          <c:extLst>
            <c:ext xmlns:c16="http://schemas.microsoft.com/office/drawing/2014/chart" uri="{C3380CC4-5D6E-409C-BE32-E72D297353CC}">
              <c16:uniqueId val="{00000001-5D9D-410B-ACA1-7A4CF530414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402.61</c:v>
                </c:pt>
                <c:pt idx="1">
                  <c:v>353.37</c:v>
                </c:pt>
                <c:pt idx="2">
                  <c:v>353.43</c:v>
                </c:pt>
                <c:pt idx="3">
                  <c:v>315.89</c:v>
                </c:pt>
                <c:pt idx="4">
                  <c:v>441.73</c:v>
                </c:pt>
              </c:numCache>
            </c:numRef>
          </c:val>
          <c:extLst>
            <c:ext xmlns:c16="http://schemas.microsoft.com/office/drawing/2014/chart" uri="{C3380CC4-5D6E-409C-BE32-E72D297353CC}">
              <c16:uniqueId val="{00000000-019F-425F-A982-4268AC4F16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19F-425F-A982-4268AC4F16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X13"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南阿蘇村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10115</v>
      </c>
      <c r="AM8" s="41"/>
      <c r="AN8" s="41"/>
      <c r="AO8" s="41"/>
      <c r="AP8" s="41"/>
      <c r="AQ8" s="41"/>
      <c r="AR8" s="41"/>
      <c r="AS8" s="41"/>
      <c r="AT8" s="34">
        <f>データ!T6</f>
        <v>137.32</v>
      </c>
      <c r="AU8" s="34"/>
      <c r="AV8" s="34"/>
      <c r="AW8" s="34"/>
      <c r="AX8" s="34"/>
      <c r="AY8" s="34"/>
      <c r="AZ8" s="34"/>
      <c r="BA8" s="34"/>
      <c r="BB8" s="34">
        <f>データ!U6</f>
        <v>73.66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7.55</v>
      </c>
      <c r="Q10" s="34"/>
      <c r="R10" s="34"/>
      <c r="S10" s="34"/>
      <c r="T10" s="34"/>
      <c r="U10" s="34"/>
      <c r="V10" s="34"/>
      <c r="W10" s="34">
        <f>データ!Q6</f>
        <v>100</v>
      </c>
      <c r="X10" s="34"/>
      <c r="Y10" s="34"/>
      <c r="Z10" s="34"/>
      <c r="AA10" s="34"/>
      <c r="AB10" s="34"/>
      <c r="AC10" s="34"/>
      <c r="AD10" s="41">
        <f>データ!R6</f>
        <v>3750</v>
      </c>
      <c r="AE10" s="41"/>
      <c r="AF10" s="41"/>
      <c r="AG10" s="41"/>
      <c r="AH10" s="41"/>
      <c r="AI10" s="41"/>
      <c r="AJ10" s="41"/>
      <c r="AK10" s="2"/>
      <c r="AL10" s="41">
        <f>データ!V6</f>
        <v>758</v>
      </c>
      <c r="AM10" s="41"/>
      <c r="AN10" s="41"/>
      <c r="AO10" s="41"/>
      <c r="AP10" s="41"/>
      <c r="AQ10" s="41"/>
      <c r="AR10" s="41"/>
      <c r="AS10" s="41"/>
      <c r="AT10" s="34">
        <f>データ!W6</f>
        <v>9.8000000000000007</v>
      </c>
      <c r="AU10" s="34"/>
      <c r="AV10" s="34"/>
      <c r="AW10" s="34"/>
      <c r="AX10" s="34"/>
      <c r="AY10" s="34"/>
      <c r="AZ10" s="34"/>
      <c r="BA10" s="34"/>
      <c r="BB10" s="34">
        <f>データ!X6</f>
        <v>77.349999999999994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ZWK/TH3vZJUfLe+H1uCyYfS1BvFX89+lsdyXZp+UI67jb9svMUry7l2LqL875KcV1lBXLb/0p8xcQ/ExFkliFA==" saltValue="PTurF8GZppEh8QECLDlU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434337</v>
      </c>
      <c r="D6" s="19">
        <f t="shared" si="3"/>
        <v>47</v>
      </c>
      <c r="E6" s="19">
        <f t="shared" si="3"/>
        <v>17</v>
      </c>
      <c r="F6" s="19">
        <f t="shared" si="3"/>
        <v>5</v>
      </c>
      <c r="G6" s="19">
        <f t="shared" si="3"/>
        <v>0</v>
      </c>
      <c r="H6" s="19" t="str">
        <f t="shared" si="3"/>
        <v>熊本県　南阿蘇村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7.55</v>
      </c>
      <c r="Q6" s="20">
        <f t="shared" si="3"/>
        <v>100</v>
      </c>
      <c r="R6" s="20">
        <f t="shared" si="3"/>
        <v>3750</v>
      </c>
      <c r="S6" s="20">
        <f t="shared" si="3"/>
        <v>10115</v>
      </c>
      <c r="T6" s="20">
        <f t="shared" si="3"/>
        <v>137.32</v>
      </c>
      <c r="U6" s="20">
        <f t="shared" si="3"/>
        <v>73.66</v>
      </c>
      <c r="V6" s="20">
        <f t="shared" si="3"/>
        <v>758</v>
      </c>
      <c r="W6" s="20">
        <f t="shared" si="3"/>
        <v>9.8000000000000007</v>
      </c>
      <c r="X6" s="20">
        <f t="shared" si="3"/>
        <v>77.349999999999994</v>
      </c>
      <c r="Y6" s="21">
        <f>IF(Y7="",NA(),Y7)</f>
        <v>106.61</v>
      </c>
      <c r="Z6" s="21">
        <f t="shared" ref="Z6:AH6" si="4">IF(Z7="",NA(),Z7)</f>
        <v>81.95</v>
      </c>
      <c r="AA6" s="21">
        <f t="shared" si="4"/>
        <v>93.2</v>
      </c>
      <c r="AB6" s="21">
        <f t="shared" si="4"/>
        <v>129.25</v>
      </c>
      <c r="AC6" s="21">
        <f t="shared" si="4"/>
        <v>67.41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406.04</v>
      </c>
      <c r="BG6" s="21">
        <f t="shared" ref="BG6:BO6" si="7">IF(BG7="",NA(),BG7)</f>
        <v>662.56</v>
      </c>
      <c r="BH6" s="21">
        <f t="shared" si="7"/>
        <v>822.63</v>
      </c>
      <c r="BI6" s="21">
        <f t="shared" si="7"/>
        <v>911.96</v>
      </c>
      <c r="BJ6" s="21">
        <f t="shared" si="7"/>
        <v>1237.72</v>
      </c>
      <c r="BK6" s="21">
        <f t="shared" si="7"/>
        <v>673.08</v>
      </c>
      <c r="BL6" s="21">
        <f t="shared" si="7"/>
        <v>867.83</v>
      </c>
      <c r="BM6" s="21">
        <f t="shared" si="7"/>
        <v>791.76</v>
      </c>
      <c r="BN6" s="21">
        <f t="shared" si="7"/>
        <v>900.82</v>
      </c>
      <c r="BO6" s="21">
        <f t="shared" si="7"/>
        <v>839.21</v>
      </c>
      <c r="BP6" s="20" t="str">
        <f>IF(BP7="","",IF(BP7="-","【-】","【"&amp;SUBSTITUTE(TEXT(BP7,"#,##0.00"),"-","△")&amp;"】"))</f>
        <v>【785.10】</v>
      </c>
      <c r="BQ6" s="21">
        <f>IF(BQ7="",NA(),BQ7)</f>
        <v>43.66</v>
      </c>
      <c r="BR6" s="21">
        <f t="shared" ref="BR6:BZ6" si="8">IF(BR7="",NA(),BR7)</f>
        <v>47.69</v>
      </c>
      <c r="BS6" s="21">
        <f t="shared" si="8"/>
        <v>47.64</v>
      </c>
      <c r="BT6" s="21">
        <f t="shared" si="8"/>
        <v>55.02</v>
      </c>
      <c r="BU6" s="21">
        <f t="shared" si="8"/>
        <v>38.229999999999997</v>
      </c>
      <c r="BV6" s="21">
        <f t="shared" si="8"/>
        <v>42.44</v>
      </c>
      <c r="BW6" s="21">
        <f t="shared" si="8"/>
        <v>57.08</v>
      </c>
      <c r="BX6" s="21">
        <f t="shared" si="8"/>
        <v>56.26</v>
      </c>
      <c r="BY6" s="21">
        <f t="shared" si="8"/>
        <v>52.94</v>
      </c>
      <c r="BZ6" s="21">
        <f t="shared" si="8"/>
        <v>52.05</v>
      </c>
      <c r="CA6" s="20" t="str">
        <f>IF(CA7="","",IF(CA7="-","【-】","【"&amp;SUBSTITUTE(TEXT(CA7,"#,##0.00"),"-","△")&amp;"】"))</f>
        <v>【56.93】</v>
      </c>
      <c r="CB6" s="21">
        <f>IF(CB7="",NA(),CB7)</f>
        <v>402.61</v>
      </c>
      <c r="CC6" s="21">
        <f t="shared" ref="CC6:CK6" si="9">IF(CC7="",NA(),CC7)</f>
        <v>353.37</v>
      </c>
      <c r="CD6" s="21">
        <f t="shared" si="9"/>
        <v>353.43</v>
      </c>
      <c r="CE6" s="21">
        <f t="shared" si="9"/>
        <v>315.89</v>
      </c>
      <c r="CF6" s="21">
        <f t="shared" si="9"/>
        <v>441.73</v>
      </c>
      <c r="CG6" s="21">
        <f t="shared" si="9"/>
        <v>284.54000000000002</v>
      </c>
      <c r="CH6" s="21">
        <f t="shared" si="9"/>
        <v>274.99</v>
      </c>
      <c r="CI6" s="21">
        <f t="shared" si="9"/>
        <v>282.08999999999997</v>
      </c>
      <c r="CJ6" s="21">
        <f t="shared" si="9"/>
        <v>303.27999999999997</v>
      </c>
      <c r="CK6" s="21">
        <f t="shared" si="9"/>
        <v>301.86</v>
      </c>
      <c r="CL6" s="20" t="str">
        <f>IF(CL7="","",IF(CL7="-","【-】","【"&amp;SUBSTITUTE(TEXT(CL7,"#,##0.00"),"-","△")&amp;"】"))</f>
        <v>【271.15】</v>
      </c>
      <c r="CM6" s="21">
        <f>IF(CM7="",NA(),CM7)</f>
        <v>41.37</v>
      </c>
      <c r="CN6" s="21">
        <f t="shared" ref="CN6:CV6" si="10">IF(CN7="",NA(),CN7)</f>
        <v>44.07</v>
      </c>
      <c r="CO6" s="21">
        <f t="shared" si="10"/>
        <v>44.49</v>
      </c>
      <c r="CP6" s="21">
        <f t="shared" si="10"/>
        <v>43.04</v>
      </c>
      <c r="CQ6" s="21">
        <f t="shared" si="10"/>
        <v>42.2</v>
      </c>
      <c r="CR6" s="21">
        <f t="shared" si="10"/>
        <v>42.33</v>
      </c>
      <c r="CS6" s="21">
        <f t="shared" si="10"/>
        <v>54.83</v>
      </c>
      <c r="CT6" s="21">
        <f t="shared" si="10"/>
        <v>66.53</v>
      </c>
      <c r="CU6" s="21">
        <f t="shared" si="10"/>
        <v>52.35</v>
      </c>
      <c r="CV6" s="21">
        <f t="shared" si="10"/>
        <v>46.25</v>
      </c>
      <c r="CW6" s="20" t="str">
        <f>IF(CW7="","",IF(CW7="-","【-】","【"&amp;SUBSTITUTE(TEXT(CW7,"#,##0.00"),"-","△")&amp;"】"))</f>
        <v>【49.87】</v>
      </c>
      <c r="CX6" s="21">
        <f>IF(CX7="",NA(),CX7)</f>
        <v>92.71</v>
      </c>
      <c r="CY6" s="21">
        <f t="shared" ref="CY6:DG6" si="11">IF(CY7="",NA(),CY7)</f>
        <v>93.76</v>
      </c>
      <c r="CZ6" s="21">
        <f t="shared" si="11"/>
        <v>94.63</v>
      </c>
      <c r="DA6" s="21">
        <f t="shared" si="11"/>
        <v>95.24</v>
      </c>
      <c r="DB6" s="21">
        <f t="shared" si="11"/>
        <v>95.25</v>
      </c>
      <c r="DC6" s="21">
        <f t="shared" si="11"/>
        <v>62.5</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434337</v>
      </c>
      <c r="D7" s="23">
        <v>47</v>
      </c>
      <c r="E7" s="23">
        <v>17</v>
      </c>
      <c r="F7" s="23">
        <v>5</v>
      </c>
      <c r="G7" s="23">
        <v>0</v>
      </c>
      <c r="H7" s="23" t="s">
        <v>96</v>
      </c>
      <c r="I7" s="23" t="s">
        <v>97</v>
      </c>
      <c r="J7" s="23" t="s">
        <v>98</v>
      </c>
      <c r="K7" s="23" t="s">
        <v>99</v>
      </c>
      <c r="L7" s="23" t="s">
        <v>100</v>
      </c>
      <c r="M7" s="23" t="s">
        <v>101</v>
      </c>
      <c r="N7" s="24" t="s">
        <v>102</v>
      </c>
      <c r="O7" s="24" t="s">
        <v>103</v>
      </c>
      <c r="P7" s="24">
        <v>7.55</v>
      </c>
      <c r="Q7" s="24">
        <v>100</v>
      </c>
      <c r="R7" s="24">
        <v>3750</v>
      </c>
      <c r="S7" s="24">
        <v>10115</v>
      </c>
      <c r="T7" s="24">
        <v>137.32</v>
      </c>
      <c r="U7" s="24">
        <v>73.66</v>
      </c>
      <c r="V7" s="24">
        <v>758</v>
      </c>
      <c r="W7" s="24">
        <v>9.8000000000000007</v>
      </c>
      <c r="X7" s="24">
        <v>77.349999999999994</v>
      </c>
      <c r="Y7" s="24">
        <v>106.61</v>
      </c>
      <c r="Z7" s="24">
        <v>81.95</v>
      </c>
      <c r="AA7" s="24">
        <v>93.2</v>
      </c>
      <c r="AB7" s="24">
        <v>129.25</v>
      </c>
      <c r="AC7" s="24">
        <v>67.41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406.04</v>
      </c>
      <c r="BG7" s="24">
        <v>662.56</v>
      </c>
      <c r="BH7" s="24">
        <v>822.63</v>
      </c>
      <c r="BI7" s="24">
        <v>911.96</v>
      </c>
      <c r="BJ7" s="24">
        <v>1237.72</v>
      </c>
      <c r="BK7" s="24">
        <v>673.08</v>
      </c>
      <c r="BL7" s="24">
        <v>867.83</v>
      </c>
      <c r="BM7" s="24">
        <v>791.76</v>
      </c>
      <c r="BN7" s="24">
        <v>900.82</v>
      </c>
      <c r="BO7" s="24">
        <v>839.21</v>
      </c>
      <c r="BP7" s="24">
        <v>785.1</v>
      </c>
      <c r="BQ7" s="24">
        <v>43.66</v>
      </c>
      <c r="BR7" s="24">
        <v>47.69</v>
      </c>
      <c r="BS7" s="24">
        <v>47.64</v>
      </c>
      <c r="BT7" s="24">
        <v>55.02</v>
      </c>
      <c r="BU7" s="24">
        <v>38.229999999999997</v>
      </c>
      <c r="BV7" s="24">
        <v>42.44</v>
      </c>
      <c r="BW7" s="24">
        <v>57.08</v>
      </c>
      <c r="BX7" s="24">
        <v>56.26</v>
      </c>
      <c r="BY7" s="24">
        <v>52.94</v>
      </c>
      <c r="BZ7" s="24">
        <v>52.05</v>
      </c>
      <c r="CA7" s="24">
        <v>56.93</v>
      </c>
      <c r="CB7" s="24">
        <v>402.61</v>
      </c>
      <c r="CC7" s="24">
        <v>353.37</v>
      </c>
      <c r="CD7" s="24">
        <v>353.43</v>
      </c>
      <c r="CE7" s="24">
        <v>315.89</v>
      </c>
      <c r="CF7" s="24">
        <v>441.73</v>
      </c>
      <c r="CG7" s="24">
        <v>284.54000000000002</v>
      </c>
      <c r="CH7" s="24">
        <v>274.99</v>
      </c>
      <c r="CI7" s="24">
        <v>282.08999999999997</v>
      </c>
      <c r="CJ7" s="24">
        <v>303.27999999999997</v>
      </c>
      <c r="CK7" s="24">
        <v>301.86</v>
      </c>
      <c r="CL7" s="24">
        <v>271.14999999999998</v>
      </c>
      <c r="CM7" s="24">
        <v>41.37</v>
      </c>
      <c r="CN7" s="24">
        <v>44.07</v>
      </c>
      <c r="CO7" s="24">
        <v>44.49</v>
      </c>
      <c r="CP7" s="24">
        <v>43.04</v>
      </c>
      <c r="CQ7" s="24">
        <v>42.2</v>
      </c>
      <c r="CR7" s="24">
        <v>42.33</v>
      </c>
      <c r="CS7" s="24">
        <v>54.83</v>
      </c>
      <c r="CT7" s="24">
        <v>66.53</v>
      </c>
      <c r="CU7" s="24">
        <v>52.35</v>
      </c>
      <c r="CV7" s="24">
        <v>46.25</v>
      </c>
      <c r="CW7" s="24">
        <v>49.87</v>
      </c>
      <c r="CX7" s="24">
        <v>92.71</v>
      </c>
      <c r="CY7" s="24">
        <v>93.76</v>
      </c>
      <c r="CZ7" s="24">
        <v>94.63</v>
      </c>
      <c r="DA7" s="24">
        <v>95.24</v>
      </c>
      <c r="DB7" s="24">
        <v>95.25</v>
      </c>
      <c r="DC7" s="24">
        <v>62.5</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貴田 航志朗</cp:lastModifiedBy>
  <dcterms:created xsi:type="dcterms:W3CDTF">2025-01-24T07:36:47Z</dcterms:created>
  <dcterms:modified xsi:type="dcterms:W3CDTF">2025-04-30T00:51:48Z</dcterms:modified>
  <cp:category/>
</cp:coreProperties>
</file>