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v0101\Profile\desktop\lg90281\Desktop\"/>
    </mc:Choice>
  </mc:AlternateContent>
  <xr:revisionPtr revIDLastSave="0" documentId="8_{DA2FB7A8-E8D7-43BB-9A54-E925136AE5B4}" xr6:coauthVersionLast="47" xr6:coauthVersionMax="47" xr10:uidLastSave="{00000000-0000-0000-0000-000000000000}"/>
  <workbookProtection workbookAlgorithmName="SHA-512" workbookHashValue="Ort6+N1OxeOLMP7zuWmVG7XNOP13DqaKW9A4flreB79jdLJgp7Jo33CSTyZxMHD4cqrCoQtZ3o653InERqAYhA==" workbookSaltValue="a+GOKR4R+D9HSIhWPHY5QQ==" workbookSpinCount="100000" lockStructure="1"/>
  <bookViews>
    <workbookView xWindow="-12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P8" i="4"/>
  <c r="I8" i="4"/>
</calcChain>
</file>

<file path=xl/sharedStrings.xml><?xml version="1.0" encoding="utf-8"?>
<sst xmlns="http://schemas.openxmlformats.org/spreadsheetml/2006/main" count="252" uniqueCount="120">
  <si>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</si>
  <si>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</si>
  <si>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</si>
  <si>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</si>
  <si>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</si>
  <si>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</si>
  <si>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</si>
  <si>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</si>
  <si>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</si>
  <si>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</si>
  <si>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</si>
  <si>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</si>
  <si>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</si>
  <si>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</si>
  <si>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</si>
  <si>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</si>
  <si>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</si>
  <si>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</si>
  <si>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</si>
  <si>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</si>
  <si>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</si>
  <si>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</si>
  <si>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</si>
  <si>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</si>
  <si>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</si>
  <si>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</si>
  <si>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</si>
  <si>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</si>
  <si>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</si>
  <si>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</si>
  <si>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</si>
  <si>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</si>
  <si>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</si>
  <si>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</si>
  <si>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</si>
  <si>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</si>
  <si>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</si>
  <si>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</si>
  <si>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</si>
  <si>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</si>
  <si>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</si>
  <si>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</si>
  <si>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</si>
  <si>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</si>
  <si>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</si>
  <si>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</si>
  <si>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</si>
  <si>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</si>
  <si>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</si>
  <si>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</si>
  <si>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</si>
  <si>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</si>
  <si>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</si>
  <si>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</si>
  <si>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</si>
  <si>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</si>
  <si>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</si>
  <si>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</si>
  <si>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</si>
  <si>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</si>
  <si>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</si>
  <si>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</si>
  <si>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</si>
  <si>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</si>
  <si>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</si>
  <si>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</si>
  <si>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</si>
  <si>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</si>
  <si>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</si>
  <si>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</si>
  <si>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</si>
  <si>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</si>
  <si>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</si>
  <si>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</si>
  <si>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</si>
  <si>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</si>
  <si>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</si>
  <si>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</si>
  <si>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</si>
  <si>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</si>
  <si>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</si>
  <si>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</si>
  <si>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</si>
  <si>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</si>
  <si>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</si>
  <si>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</si>
  <si>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</si>
  <si>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</si>
  <si>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</si>
  <si>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</si>
  <si>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</si>
  <si>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</si>
  <si>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</si>
  <si>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</si>
  <si>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</si>
  <si>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</si>
  <si>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</si>
  <si>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</si>
  <si>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南阿蘇村</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</si>
  <si>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</si>
  <si>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</si>
  <si>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</si>
  <si>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</si>
  <si>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</si>
  <si>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</si>
  <si>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</si>
  <si>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</si>
  <si>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</si>
  <si>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</si>
  <si>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</si>
  <si>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</si>
  <si>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</si>
  <si>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</si>
  <si>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</si>
  <si>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</si>
  <si>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</si>
  <si>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</si>
  <si>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r>
      <t>経年劣化等により維持管理費（</t>
    </r>
    <r>
      <rPr>
        <sz val="11"/>
        <rFont val="ＭＳ ゴシック"/>
        <family val="3"/>
        <charset val="128"/>
      </rPr>
      <t>修繕費</t>
    </r>
    <r>
      <rPr>
        <sz val="11"/>
        <color theme="1"/>
        <rFont val="ＭＳ ゴシック"/>
        <family val="3"/>
        <charset val="128"/>
      </rPr>
      <t>）が増加傾向にある。定期点検による故障箇所の早期発見、早期修理を行い、修繕費の抑制に努めたい。安定的な運営、経営改善のためにも使用料改定も含めた見直しが必要である。（令和7年度に下水道審議会開催予定）</t>
    </r>
    <rPh sb="0" eb="4">
      <t>ケイネンレッカ</t>
    </rPh>
    <rPh sb="4" eb="5">
      <t>トウ</t>
    </rPh>
    <rPh sb="8" eb="13">
      <t>イジカンリヒ</t>
    </rPh>
    <rPh sb="14" eb="17">
      <t>シュウゼンヒ</t>
    </rPh>
    <rPh sb="19" eb="23">
      <t>ゾウカケイコウ</t>
    </rPh>
    <rPh sb="27" eb="31">
      <t>テイキテンケン</t>
    </rPh>
    <rPh sb="39" eb="43">
      <t>ソウキハッケン</t>
    </rPh>
    <rPh sb="44" eb="48">
      <t>ソウキシュウリ</t>
    </rPh>
    <rPh sb="49" eb="50">
      <t>オコナ</t>
    </rPh>
    <rPh sb="52" eb="55">
      <t>シュウゼンヒ</t>
    </rPh>
    <rPh sb="56" eb="58">
      <t>ヨクセイ</t>
    </rPh>
    <rPh sb="59" eb="60">
      <t>ツト</t>
    </rPh>
    <rPh sb="64" eb="67">
      <t>アンテイテキ</t>
    </rPh>
    <rPh sb="68" eb="70">
      <t>ウンエイ</t>
    </rPh>
    <rPh sb="71" eb="75">
      <t>ケイエイカイゼン</t>
    </rPh>
    <rPh sb="80" eb="83">
      <t>シヨウリョウ</t>
    </rPh>
    <rPh sb="83" eb="85">
      <t>カイテイ</t>
    </rPh>
    <rPh sb="86" eb="87">
      <t>フク</t>
    </rPh>
    <rPh sb="89" eb="91">
      <t>ミナオ</t>
    </rPh>
    <rPh sb="93" eb="95">
      <t>ヒツヨウ</t>
    </rPh>
    <rPh sb="100" eb="102">
      <t>レイワ</t>
    </rPh>
    <phoneticPr fontId="4"/>
  </si>
  <si>
    <t>古いものは事業開始（平成16年度）から19年が経過していることに加え、熊本地震以降、浄化槽本体の修繕費が増加している。近年の猛暑、集中豪雨等の異常気象によりブロワの故障も増加傾向にある。</t>
    <rPh sb="0" eb="1">
      <t>フル</t>
    </rPh>
    <rPh sb="5" eb="9">
      <t>ジギョウカイシ</t>
    </rPh>
    <rPh sb="10" eb="12">
      <t>ヘイセイ</t>
    </rPh>
    <rPh sb="14" eb="15">
      <t>ネン</t>
    </rPh>
    <rPh sb="15" eb="16">
      <t>ド</t>
    </rPh>
    <rPh sb="21" eb="22">
      <t>ネン</t>
    </rPh>
    <rPh sb="23" eb="25">
      <t>ケイカ</t>
    </rPh>
    <rPh sb="32" eb="33">
      <t>クワ</t>
    </rPh>
    <rPh sb="35" eb="37">
      <t>クマモト</t>
    </rPh>
    <rPh sb="37" eb="39">
      <t>ジシン</t>
    </rPh>
    <rPh sb="39" eb="41">
      <t>イコウ</t>
    </rPh>
    <rPh sb="42" eb="45">
      <t>ジョウカソウ</t>
    </rPh>
    <rPh sb="45" eb="47">
      <t>ホンタイ</t>
    </rPh>
    <rPh sb="48" eb="50">
      <t>シュウゼン</t>
    </rPh>
    <rPh sb="50" eb="51">
      <t>ヒ</t>
    </rPh>
    <rPh sb="52" eb="54">
      <t>ゾウカ</t>
    </rPh>
    <rPh sb="59" eb="61">
      <t>キンネン</t>
    </rPh>
    <rPh sb="62" eb="64">
      <t>モウショ</t>
    </rPh>
    <rPh sb="65" eb="67">
      <t>シュウチュウ</t>
    </rPh>
    <rPh sb="67" eb="69">
      <t>ゴウウ</t>
    </rPh>
    <rPh sb="69" eb="70">
      <t>トウ</t>
    </rPh>
    <rPh sb="71" eb="73">
      <t>イジョウ</t>
    </rPh>
    <rPh sb="73" eb="75">
      <t>キショウ</t>
    </rPh>
    <rPh sb="82" eb="84">
      <t>コショウ</t>
    </rPh>
    <rPh sb="85" eb="87">
      <t>ゾウカ</t>
    </rPh>
    <rPh sb="87" eb="89">
      <t>ケイコウ</t>
    </rPh>
    <phoneticPr fontId="4"/>
  </si>
  <si>
    <t xml:space="preserve">①収益的収支比率が前年度より下がった要因は他会計補助金（公営企業会計移行に伴う委託料）が増加したためである。
④企業債残高対事業規模比率は全国平均より高い数値であるが、令和元年度に新規設置を終了しており、ゆるやかに減少している。
⑥汚水処理原価が減少した要因は、前年より修繕費が減少したためである。今後人口減少に伴う使用水量の減少で汚水処理原価の増加も懸念されるため、維持管理費等の経費削減を検討する必要がある。
</t>
    <rPh sb="1" eb="6">
      <t>シュウエキテキシュウシ</t>
    </rPh>
    <rPh sb="6" eb="8">
      <t>ヒリツ</t>
    </rPh>
    <rPh sb="9" eb="12">
      <t>ゼンネンド</t>
    </rPh>
    <rPh sb="14" eb="15">
      <t>サ</t>
    </rPh>
    <rPh sb="18" eb="20">
      <t>ヨウイン</t>
    </rPh>
    <rPh sb="21" eb="27">
      <t>タカイケイホジョキン</t>
    </rPh>
    <rPh sb="34" eb="36">
      <t>イコウ</t>
    </rPh>
    <rPh sb="37" eb="38">
      <t>トモナ</t>
    </rPh>
    <rPh sb="39" eb="42">
      <t>イタクリョウ</t>
    </rPh>
    <rPh sb="44" eb="46">
      <t>ゾウカ</t>
    </rPh>
    <rPh sb="58" eb="63">
      <t>キギョウサイザンダカ</t>
    </rPh>
    <rPh sb="63" eb="64">
      <t>タイ</t>
    </rPh>
    <rPh sb="64" eb="68">
      <t>ジギョウキボ</t>
    </rPh>
    <rPh sb="68" eb="70">
      <t>ヒリツ</t>
    </rPh>
    <rPh sb="71" eb="75">
      <t>ゼンコクヘイキン</t>
    </rPh>
    <rPh sb="77" eb="78">
      <t>タカ</t>
    </rPh>
    <rPh sb="79" eb="81">
      <t>スウチ</t>
    </rPh>
    <rPh sb="86" eb="91">
      <t>レイワガンネンド</t>
    </rPh>
    <rPh sb="92" eb="96">
      <t>シンキセッチ</t>
    </rPh>
    <rPh sb="97" eb="99">
      <t>シュウリョウ</t>
    </rPh>
    <rPh sb="120" eb="126">
      <t>オスイショリゲンカ</t>
    </rPh>
    <rPh sb="127" eb="129">
      <t>ゲンショウ</t>
    </rPh>
    <rPh sb="131" eb="133">
      <t>ヨウイン</t>
    </rPh>
    <rPh sb="135" eb="137">
      <t>ゼンネン</t>
    </rPh>
    <rPh sb="139" eb="142">
      <t>シュウゼンヒ</t>
    </rPh>
    <rPh sb="143" eb="145">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</si>
</sst>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06-4642-A12F-C797D50EB68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D06-4642-A12F-C797D50EB68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98-45BD-8F14-1214FCCA5E6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3298-45BD-8F14-1214FCCA5E6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D4-4240-B2EC-329E4638BCC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CCD4-4240-B2EC-329E4638BCC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98.76</c:v>
                </c:pt>
                <c:pt idx="1">
                  <c:v>96.4</c:v>
                </c:pt>
                <c:pt idx="2">
                  <c:v>97.54</c:v>
                </c:pt>
                <c:pt idx="3">
                  <c:v>92.15</c:v>
                </c:pt>
                <c:pt idx="4">
                  <c:v>70.37</c:v>
                </c:pt>
              </c:numCache>
            </c:numRef>
          </c:val>
          <c:extLst>
            <c:ext xmlns:c16="http://schemas.microsoft.com/office/drawing/2014/chart" uri="{C3380CC4-5D6E-409C-BE32-E72D297353CC}">
              <c16:uniqueId val="{00000000-9062-4D75-B56C-F804EF243E4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62-4D75-B56C-F804EF243E4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35-475A-B8E8-2F82DFB72F7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35-475A-B8E8-2F82DFB72F7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C9-4EE7-8FF7-3563ED4D5A0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C9-4EE7-8FF7-3563ED4D5A0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ED-495F-BB94-8D69A33BFBA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ED-495F-BB94-8D69A33BFBA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DC-4121-A870-246679E9705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DC-4121-A870-246679E9705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778.29</c:v>
                </c:pt>
                <c:pt idx="1">
                  <c:v>671.96</c:v>
                </c:pt>
                <c:pt idx="2">
                  <c:v>612.02</c:v>
                </c:pt>
                <c:pt idx="3">
                  <c:v>555.85</c:v>
                </c:pt>
                <c:pt idx="4">
                  <c:v>504.49</c:v>
                </c:pt>
              </c:numCache>
            </c:numRef>
          </c:val>
          <c:extLst>
            <c:ext xmlns:c16="http://schemas.microsoft.com/office/drawing/2014/chart" uri="{C3380CC4-5D6E-409C-BE32-E72D297353CC}">
              <c16:uniqueId val="{00000000-CC24-4073-8E9F-AA12312DB6C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CC24-4073-8E9F-AA12312DB6C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51.87</c:v>
                </c:pt>
                <c:pt idx="1">
                  <c:v>51.95</c:v>
                </c:pt>
                <c:pt idx="2">
                  <c:v>48.31</c:v>
                </c:pt>
                <c:pt idx="3">
                  <c:v>44.41</c:v>
                </c:pt>
                <c:pt idx="4">
                  <c:v>48.18</c:v>
                </c:pt>
              </c:numCache>
            </c:numRef>
          </c:val>
          <c:extLst>
            <c:ext xmlns:c16="http://schemas.microsoft.com/office/drawing/2014/chart" uri="{C3380CC4-5D6E-409C-BE32-E72D297353CC}">
              <c16:uniqueId val="{00000000-4277-4AA8-BF38-63E8EFB68BC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4277-4AA8-BF38-63E8EFB68BC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638.46</c:v>
                </c:pt>
                <c:pt idx="1">
                  <c:v>666.59</c:v>
                </c:pt>
                <c:pt idx="2">
                  <c:v>745.78</c:v>
                </c:pt>
                <c:pt idx="3">
                  <c:v>837.23</c:v>
                </c:pt>
                <c:pt idx="4">
                  <c:v>729.54</c:v>
                </c:pt>
              </c:numCache>
            </c:numRef>
          </c:val>
          <c:extLst>
            <c:ext xmlns:c16="http://schemas.microsoft.com/office/drawing/2014/chart" uri="{C3380CC4-5D6E-409C-BE32-E72D297353CC}">
              <c16:uniqueId val="{00000000-DC2F-49E8-97BC-98E126EF0FB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DC2F-49E8-97BC-98E126EF0FB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CM23" sqref="CM2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南阿蘇村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4">
        <f>データ!S6</f>
        <v>10115</v>
      </c>
      <c r="AM8" s="44"/>
      <c r="AN8" s="44"/>
      <c r="AO8" s="44"/>
      <c r="AP8" s="44"/>
      <c r="AQ8" s="44"/>
      <c r="AR8" s="44"/>
      <c r="AS8" s="44"/>
      <c r="AT8" s="45">
        <f>データ!T6</f>
        <v>137.32</v>
      </c>
      <c r="AU8" s="45"/>
      <c r="AV8" s="45"/>
      <c r="AW8" s="45"/>
      <c r="AX8" s="45"/>
      <c r="AY8" s="45"/>
      <c r="AZ8" s="45"/>
      <c r="BA8" s="45"/>
      <c r="BB8" s="45">
        <f>データ!U6</f>
        <v>73.66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9.35</v>
      </c>
      <c r="Q10" s="45"/>
      <c r="R10" s="45"/>
      <c r="S10" s="45"/>
      <c r="T10" s="45"/>
      <c r="U10" s="45"/>
      <c r="V10" s="45"/>
      <c r="W10" s="45">
        <f>データ!Q6</f>
        <v>100</v>
      </c>
      <c r="X10" s="45"/>
      <c r="Y10" s="45"/>
      <c r="Z10" s="45"/>
      <c r="AA10" s="45"/>
      <c r="AB10" s="45"/>
      <c r="AC10" s="45"/>
      <c r="AD10" s="44">
        <f>データ!R6</f>
        <v>4400</v>
      </c>
      <c r="AE10" s="44"/>
      <c r="AF10" s="44"/>
      <c r="AG10" s="44"/>
      <c r="AH10" s="44"/>
      <c r="AI10" s="44"/>
      <c r="AJ10" s="44"/>
      <c r="AK10" s="2"/>
      <c r="AL10" s="44">
        <f>データ!V6</f>
        <v>939</v>
      </c>
      <c r="AM10" s="44"/>
      <c r="AN10" s="44"/>
      <c r="AO10" s="44"/>
      <c r="AP10" s="44"/>
      <c r="AQ10" s="44"/>
      <c r="AR10" s="44"/>
      <c r="AS10" s="44"/>
      <c r="AT10" s="45">
        <f>データ!W6</f>
        <v>127.5</v>
      </c>
      <c r="AU10" s="45"/>
      <c r="AV10" s="45"/>
      <c r="AW10" s="45"/>
      <c r="AX10" s="45"/>
      <c r="AY10" s="45"/>
      <c r="AZ10" s="45"/>
      <c r="BA10" s="45"/>
      <c r="BB10" s="45">
        <f>データ!X6</f>
        <v>7.36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119</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【349.83】</v>
      </c>
      <c r="I86" s="12" t="str">
        <f>データ!CA6</f>
        <v>【53.65】</v>
      </c>
      <c r="J86" s="12" t="str">
        <f>データ!CL6</f>
        <v>【307.86】</v>
      </c>
      <c r="K86" s="12" t="str">
        <f>データ!CW6</f>
        <v>【54.61】</v>
      </c>
      <c r="L86" s="12" t="str">
        <f>データ!DH6</f>
        <v>【85.31】</v>
      </c>
      <c r="M86" s="12" t="s">
        <v>45</v>
      </c>
      <c r="N86" s="12" t="s">
        <v>44</v>
      </c>
      <c r="O86" s="12" t="str">
        <f>データ!EO6</f>
        <v>【-】</v>
      </c>
    </row>
  </sheetData>
  <sheetProtection algorithmName="SHA-512" hashValue="82ceWtBjMtgPy+Ne4IpD2OGQRj1oDA7qslQVKkTC4si2RP5t8mbomPoJ4JxFoZNaHtT52dj3Dt0AuInyC9i5Wg==" saltValue="lrZKlVNHAi4W+gxLdRhLf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434337</v>
      </c>
      <c r="D6" s="19">
        <f t="shared" si="3"/>
        <v>47</v>
      </c>
      <c r="E6" s="19">
        <f t="shared" si="3"/>
        <v>18</v>
      </c>
      <c r="F6" s="19">
        <f t="shared" si="3"/>
        <v>0</v>
      </c>
      <c r="G6" s="19">
        <f t="shared" si="3"/>
        <v>0</v>
      </c>
      <c r="H6" s="19" t="str">
        <f t="shared" si="3"/>
        <v>熊本県　南阿蘇村</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9.35</v>
      </c>
      <c r="Q6" s="20">
        <f t="shared" si="3"/>
        <v>100</v>
      </c>
      <c r="R6" s="20">
        <f t="shared" si="3"/>
        <v>4400</v>
      </c>
      <c r="S6" s="20">
        <f t="shared" si="3"/>
        <v>10115</v>
      </c>
      <c r="T6" s="20">
        <f t="shared" si="3"/>
        <v>137.32</v>
      </c>
      <c r="U6" s="20">
        <f t="shared" si="3"/>
        <v>73.66</v>
      </c>
      <c r="V6" s="20">
        <f t="shared" si="3"/>
        <v>939</v>
      </c>
      <c r="W6" s="20">
        <f t="shared" si="3"/>
        <v>127.5</v>
      </c>
      <c r="X6" s="20">
        <f t="shared" si="3"/>
        <v>7.36</v>
      </c>
      <c r="Y6" s="21">
        <f>IF(Y7="",NA(),Y7)</f>
        <v>98.76</v>
      </c>
      <c r="Z6" s="21">
        <f t="shared" ref="Z6:AH6" si="4">IF(Z7="",NA(),Z7)</f>
        <v>96.4</v>
      </c>
      <c r="AA6" s="21">
        <f t="shared" si="4"/>
        <v>97.54</v>
      </c>
      <c r="AB6" s="21">
        <f t="shared" si="4"/>
        <v>92.15</v>
      </c>
      <c r="AC6" s="21">
        <f t="shared" si="4"/>
        <v>70.37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778.29</v>
      </c>
      <c r="BG6" s="21">
        <f t="shared" ref="BG6:BO6" si="7">IF(BG7="",NA(),BG7)</f>
        <v>671.96</v>
      </c>
      <c r="BH6" s="21">
        <f t="shared" si="7"/>
        <v>612.02</v>
      </c>
      <c r="BI6" s="21">
        <f t="shared" si="7"/>
        <v>555.85</v>
      </c>
      <c r="BJ6" s="21">
        <f t="shared" si="7"/>
        <v>504.49</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51.87</v>
      </c>
      <c r="BR6" s="21">
        <f t="shared" ref="BR6:BZ6" si="8">IF(BR7="",NA(),BR7)</f>
        <v>51.95</v>
      </c>
      <c r="BS6" s="21">
        <f t="shared" si="8"/>
        <v>48.31</v>
      </c>
      <c r="BT6" s="21">
        <f t="shared" si="8"/>
        <v>44.41</v>
      </c>
      <c r="BU6" s="21">
        <f t="shared" si="8"/>
        <v>48.18</v>
      </c>
      <c r="BV6" s="21">
        <f t="shared" si="8"/>
        <v>62.5</v>
      </c>
      <c r="BW6" s="21">
        <f t="shared" si="8"/>
        <v>60.59</v>
      </c>
      <c r="BX6" s="21">
        <f t="shared" si="8"/>
        <v>60</v>
      </c>
      <c r="BY6" s="21">
        <f t="shared" si="8"/>
        <v>59.01</v>
      </c>
      <c r="BZ6" s="21">
        <f t="shared" si="8"/>
        <v>56.06</v>
      </c>
      <c r="CA6" s="20" t="str">
        <f>IF(CA7="","",IF(CA7="-","【-】","【"&amp;SUBSTITUTE(TEXT(CA7,"#,##0.00"),"-","△")&amp;"】"))</f>
        <v>【53.65】</v>
      </c>
      <c r="CB6" s="21">
        <f>IF(CB7="",NA(),CB7)</f>
        <v>638.46</v>
      </c>
      <c r="CC6" s="21">
        <f t="shared" ref="CC6:CK6" si="9">IF(CC7="",NA(),CC7)</f>
        <v>666.59</v>
      </c>
      <c r="CD6" s="21">
        <f t="shared" si="9"/>
        <v>745.78</v>
      </c>
      <c r="CE6" s="21">
        <f t="shared" si="9"/>
        <v>837.23</v>
      </c>
      <c r="CF6" s="21">
        <f t="shared" si="9"/>
        <v>729.54</v>
      </c>
      <c r="CG6" s="21">
        <f t="shared" si="9"/>
        <v>269.33</v>
      </c>
      <c r="CH6" s="21">
        <f t="shared" si="9"/>
        <v>280.23</v>
      </c>
      <c r="CI6" s="21">
        <f t="shared" si="9"/>
        <v>282.70999999999998</v>
      </c>
      <c r="CJ6" s="21">
        <f t="shared" si="9"/>
        <v>291.82</v>
      </c>
      <c r="CK6" s="21">
        <f t="shared" si="9"/>
        <v>304.36</v>
      </c>
      <c r="CL6" s="20" t="str">
        <f>IF(CL7="","",IF(CL7="-","【-】","【"&amp;SUBSTITUTE(TEXT(CL7,"#,##0.00"),"-","△")&amp;"】"))</f>
        <v>【307.86】</v>
      </c>
      <c r="CM6" s="21" t="str">
        <f>IF(CM7="",NA(),CM7)</f>
        <v>-</v>
      </c>
      <c r="CN6" s="21" t="str">
        <f t="shared" ref="CN6:CV6" si="10">IF(CN7="",NA(),CN7)</f>
        <v>-</v>
      </c>
      <c r="CO6" s="21" t="str">
        <f t="shared" si="10"/>
        <v>-</v>
      </c>
      <c r="CP6" s="21" t="str">
        <f t="shared" si="10"/>
        <v>-</v>
      </c>
      <c r="CQ6" s="21" t="str">
        <f t="shared" si="10"/>
        <v>-</v>
      </c>
      <c r="CR6" s="21">
        <f t="shared" si="10"/>
        <v>59.64</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434337</v>
      </c>
      <c r="D7" s="23">
        <v>47</v>
      </c>
      <c r="E7" s="23">
        <v>18</v>
      </c>
      <c r="F7" s="23">
        <v>0</v>
      </c>
      <c r="G7" s="23">
        <v>0</v>
      </c>
      <c r="H7" s="23" t="s">
        <v>98</v>
      </c>
      <c r="I7" s="23" t="s">
        <v>99</v>
      </c>
      <c r="J7" s="23" t="s">
        <v>100</v>
      </c>
      <c r="K7" s="23" t="s">
        <v>101</v>
      </c>
      <c r="L7" s="23" t="s">
        <v>102</v>
      </c>
      <c r="M7" s="23" t="s">
        <v>103</v>
      </c>
      <c r="N7" s="24" t="s">
        <v>104</v>
      </c>
      <c r="O7" s="24" t="s">
        <v>105</v>
      </c>
      <c r="P7" s="24">
        <v>9.35</v>
      </c>
      <c r="Q7" s="24">
        <v>100</v>
      </c>
      <c r="R7" s="24">
        <v>4400</v>
      </c>
      <c r="S7" s="24">
        <v>10115</v>
      </c>
      <c r="T7" s="24">
        <v>137.32</v>
      </c>
      <c r="U7" s="24">
        <v>73.66</v>
      </c>
      <c r="V7" s="24">
        <v>939</v>
      </c>
      <c r="W7" s="24">
        <v>127.5</v>
      </c>
      <c r="X7" s="24">
        <v>7.36</v>
      </c>
      <c r="Y7" s="24">
        <v>98.76</v>
      </c>
      <c r="Z7" s="24">
        <v>96.4</v>
      </c>
      <c r="AA7" s="24">
        <v>97.54</v>
      </c>
      <c r="AB7" s="24">
        <v>92.15</v>
      </c>
      <c r="AC7" s="24">
        <v>70.37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778.29</v>
      </c>
      <c r="BG7" s="24">
        <v>671.96</v>
      </c>
      <c r="BH7" s="24">
        <v>612.02</v>
      </c>
      <c r="BI7" s="24">
        <v>555.85</v>
      </c>
      <c r="BJ7" s="24">
        <v>504.49</v>
      </c>
      <c r="BK7" s="24">
        <v>270.57</v>
      </c>
      <c r="BL7" s="24">
        <v>294.27</v>
      </c>
      <c r="BM7" s="24">
        <v>294.08999999999997</v>
      </c>
      <c r="BN7" s="24">
        <v>294.08999999999997</v>
      </c>
      <c r="BO7" s="24">
        <v>338.47</v>
      </c>
      <c r="BP7" s="24">
        <v>349.83</v>
      </c>
      <c r="BQ7" s="24">
        <v>51.87</v>
      </c>
      <c r="BR7" s="24">
        <v>51.95</v>
      </c>
      <c r="BS7" s="24">
        <v>48.31</v>
      </c>
      <c r="BT7" s="24">
        <v>44.41</v>
      </c>
      <c r="BU7" s="24">
        <v>48.18</v>
      </c>
      <c r="BV7" s="24">
        <v>62.5</v>
      </c>
      <c r="BW7" s="24">
        <v>60.59</v>
      </c>
      <c r="BX7" s="24">
        <v>60</v>
      </c>
      <c r="BY7" s="24">
        <v>59.01</v>
      </c>
      <c r="BZ7" s="24">
        <v>56.06</v>
      </c>
      <c r="CA7" s="24">
        <v>53.65</v>
      </c>
      <c r="CB7" s="24">
        <v>638.46</v>
      </c>
      <c r="CC7" s="24">
        <v>666.59</v>
      </c>
      <c r="CD7" s="24">
        <v>745.78</v>
      </c>
      <c r="CE7" s="24">
        <v>837.23</v>
      </c>
      <c r="CF7" s="24">
        <v>729.54</v>
      </c>
      <c r="CG7" s="24">
        <v>269.33</v>
      </c>
      <c r="CH7" s="24">
        <v>280.23</v>
      </c>
      <c r="CI7" s="24">
        <v>282.70999999999998</v>
      </c>
      <c r="CJ7" s="24">
        <v>291.82</v>
      </c>
      <c r="CK7" s="24">
        <v>304.36</v>
      </c>
      <c r="CL7" s="24">
        <v>307.86</v>
      </c>
      <c r="CM7" s="24" t="s">
        <v>104</v>
      </c>
      <c r="CN7" s="24" t="s">
        <v>104</v>
      </c>
      <c r="CO7" s="24" t="s">
        <v>104</v>
      </c>
      <c r="CP7" s="24" t="s">
        <v>104</v>
      </c>
      <c r="CQ7" s="24" t="s">
        <v>104</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貴田 航志朗</cp:lastModifiedBy>
  <cp:lastPrinted>2025-02-14T05:51:22Z</cp:lastPrinted>
  <dcterms:created xsi:type="dcterms:W3CDTF">2025-01-24T07:41:29Z</dcterms:created>
  <dcterms:modified xsi:type="dcterms:W3CDTF">2025-04-30T00:53:21Z</dcterms:modified>
  <cp:category/>
</cp:coreProperties>
</file>