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<sst xmlns="http://schemas.openxmlformats.org/spreadsheetml/2006/main" count="1093" uniqueCount="606">
  <si>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</si>
  <si>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</si>
  <si>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</si>
  <si>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</si>
  <si>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</si>
  <si>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</si>
  <si>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</si>
  <si>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</si>
  <si>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</si>
  <si>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</si>
  <si>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</si>
  <si>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</si>
  <si>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</si>
  <si>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</si>
  <si>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</si>
  <si>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</si>
  <si>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</si>
  <si>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</si>
  <si>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</si>
  <si>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</si>
  <si>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</si>
  <si>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</si>
  <si>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</si>
  <si>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</si>
  <si>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</si>
  <si>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</si>
  <si>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</si>
  <si>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</si>
  <si>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</si>
  <si>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</si>
  <si>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</si>
  <si>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</si>
  <si>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</si>
  <si>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</si>
  <si>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</si>
  <si>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</si>
  <si>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</si>
  <si>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</si>
  <si>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</si>
  <si>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</si>
  <si>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</si>
  <si>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</si>
  <si>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</si>
  <si>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</si>
  <si>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</si>
  <si>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</si>
  <si>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</si>
  <si>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</si>
  <si>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</si>
  <si>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</si>
  <si>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</si>
  <si>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</si>
  <si>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</si>
  <si>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</si>
  <si>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</si>
  <si>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</si>
  <si>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</si>
  <si>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</si>
  <si>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</si>
  <si>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</si>
  <si>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</si>
  <si>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</si>
  <si>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</si>
  <si>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</si>
  <si>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</si>
  <si>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</si>
  <si>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</si>
  <si>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</si>
  <si>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</si>
  <si>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</si>
  <si>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</si>
  <si>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</si>
  <si>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</si>
  <si>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</si>
  <si>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</si>
  <si>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</si>
  <si>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</si>
  <si>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</si>
  <si>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</si>
  <si>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</si>
  <si>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</si>
  <si>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</si>
  <si>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</si>
  <si>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</si>
  <si>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</si>
  <si>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</si>
  <si>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</si>
  <si>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</si>
  <si>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</si>
  <si>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</si>
  <si>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</si>
  <si>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</si>
  <si>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</si>
  <si>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</si>
  <si>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</si>
  <si>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</si>
  <si>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</si>
  <si>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</si>
  <si>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</si>
  <si>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</si>
  <si>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</si>
  <si>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</si>
  <si>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</si>
  <si>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</si>
  <si>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</si>
  <si>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</si>
  <si>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</si>
  <si>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</si>
  <si>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</si>
  <si>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</si>
  <si>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</si>
  <si>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</si>
  <si>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</si>
  <si>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</si>
  <si>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</si>
  <si>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</si>
  <si>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</si>
  <si>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</si>
  <si>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</si>
  <si>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</si>
  <si>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</si>
  <si>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</si>
  <si>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</si>
  <si>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</si>
  <si>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</si>
  <si>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</si>
  <si>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</si>
  <si>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</si>
  <si>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</si>
  <si>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</si>
  <si>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</si>
  <si>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</si>
  <si>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</si>
  <si>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</si>
  <si>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</si>
  <si>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</si>
  <si>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</si>
  <si>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</si>
  <si>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</si>
  <si>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</si>
  <si>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</si>
  <si>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</si>
  <si>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</si>
  <si>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</si>
  <si>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</si>
  <si>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</si>
  <si>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</si>
  <si>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</si>
  <si>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</si>
  <si>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</si>
  <si>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</si>
  <si>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</si>
  <si>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</si>
  <si>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</si>
  <si>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</si>
  <si>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</si>
  <si>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</si>
  <si>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</si>
  <si>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</si>
  <si>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</si>
  <si>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</si>
  <si>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</si>
  <si>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</si>
  <si>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</si>
  <si>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</si>
  <si>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</si>
  <si>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</si>
  <si>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</si>
  <si>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</si>
  <si>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</si>
  <si>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</si>
  <si>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</si>
  <si>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</si>
  <si>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</si>
  <si>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</si>
  <si>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</si>
  <si>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</si>
  <si>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</si>
  <si>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</si>
  <si>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</si>
  <si>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</si>
  <si>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</si>
  <si>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</si>
  <si>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</si>
  <si>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</si>
  <si>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</si>
  <si>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</si>
  <si>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</si>
  <si>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</si>
  <si>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</si>
  <si>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</si>
  <si>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</si>
  <si>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</si>
  <si>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</si>
  <si>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</si>
  <si>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</si>
  <si>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</si>
  <si>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</si>
  <si>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</si>
  <si>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</si>
  <si>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</si>
  <si>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</si>
  <si>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</si>
  <si>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</si>
  <si>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</si>
  <si>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</si>
  <si>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</si>
  <si>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</si>
  <si>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</si>
  <si>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熊本県南阿蘇村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</si>
  <si>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</si>
  <si>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</si>
  <si>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</si>
  <si>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</si>
  <si>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</si>
  <si>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</si>
  <si>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</si>
  <si>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</si>
  <si>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</si>
  <si>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</si>
  <si>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</si>
  <si>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</si>
  <si>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</si>
  <si>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</si>
  <si>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</si>
  <si>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</si>
  <si>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</si>
  <si>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</si>
  <si>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</si>
  <si>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</si>
  <si>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</si>
  <si>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</si>
  <si>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</si>
  <si>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</si>
  <si>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</si>
  <si>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</si>
  <si>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</si>
  <si>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</si>
  <si>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</si>
  <si>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</si>
  <si>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</si>
  <si>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</si>
  <si>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</si>
  <si>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</si>
  <si>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</si>
  <si>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</si>
  <si>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</si>
  <si>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</si>
  <si>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</si>
  <si>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</si>
  <si>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</si>
  <si>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</si>
  <si>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</si>
  <si>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</si>
  <si>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</si>
  <si>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</si>
  <si>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</si>
  <si>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</si>
  <si>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</si>
  <si>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</si>
  <si>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</si>
  <si>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</si>
  <si>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</si>
  <si>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</si>
  <si>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</si>
  <si>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</si>
  <si>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</si>
  <si>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</si>
  <si>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</si>
  <si>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</si>
  <si>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</si>
  <si>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</si>
  <si>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</si>
  <si>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</si>
  <si>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</si>
  <si>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</si>
  <si>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</si>
  <si>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</si>
  <si>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</si>
  <si>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</si>
  <si>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</si>
  <si>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</si>
  <si>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</si>
  <si>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</si>
  <si>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</si>
  <si>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</si>
  <si>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</si>
  <si>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</si>
  <si>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</si>
  <si>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</si>
  <si>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</si>
  <si>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</si>
  <si>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</si>
  <si>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</si>
  <si>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</si>
  <si>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</si>
  <si>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</si>
  <si>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</si>
  <si>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</si>
  <si>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</si>
  <si>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</si>
  <si>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</si>
  <si>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</si>
  <si>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</si>
  <si>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</si>
  <si>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</si>
  <si>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</si>
  <si>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</si>
  <si>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</si>
  <si>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</si>
  <si>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</si>
  <si>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</si>
  <si>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</si>
  <si>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</si>
  <si>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</si>
  <si>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</si>
  <si>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</si>
  <si>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</si>
  <si>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</si>
  <si>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</si>
  <si>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</si>
  <si>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</si>
  <si>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</si>
  <si>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</si>
  <si>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</si>
  <si>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</si>
  <si>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</si>
  <si>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</si>
  <si>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</si>
  <si>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</si>
  <si>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</si>
  <si>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</si>
  <si>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</si>
  <si>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</si>
  <si>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</si>
  <si>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</si>
  <si>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</si>
  <si>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</si>
  <si>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</si>
  <si>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</si>
  <si>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</si>
  <si>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</si>
  <si>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</si>
  <si>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</si>
  <si>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</si>
  <si>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</si>
  <si>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</si>
  <si>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</si>
  <si>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</si>
  <si>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</si>
  <si>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</si>
  <si>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</si>
  <si>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</si>
  <si>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</si>
  <si>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</si>
  <si>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</si>
  <si>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</si>
  <si>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</si>
  <si>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</si>
  <si>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</si>
  <si>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</si>
  <si>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</si>
  <si>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</si>
  <si>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熊本県南阿蘇村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</si>
  <si>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</si>
  <si>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</si>
  <si>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</si>
  <si>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</si>
  <si>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</si>
  <si>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</si>
  <si>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</si>
  <si>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</si>
  <si>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</si>
  <si>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</si>
  <si>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</si>
  <si>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</si>
  <si>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</si>
  <si>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</si>
  <si>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</si>
  <si>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</si>
  <si>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</si>
  <si>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</si>
  <si>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</si>
  <si>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</si>
  <si>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南阿蘇村住宅新築資金等貸付金特別会計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</si>
  <si>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</si>
  <si>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</si>
  <si>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</si>
  <si>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</si>
  <si>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</si>
  <si>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</si>
  <si>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</si>
  <si>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</si>
  <si>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</si>
  <si>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</si>
  <si>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</si>
  <si>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</si>
  <si>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</si>
  <si>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南阿蘇村国民健康保険特別会計</t>
    <phoneticPr fontId="5"/>
  </si>
  <si>
    <t>南阿蘇村介護保険特別会計</t>
    <phoneticPr fontId="5"/>
  </si>
  <si>
    <t>南阿蘇村後期高齢者医療特別会計</t>
    <phoneticPr fontId="5"/>
  </si>
  <si>
    <t>南阿蘇村上水道事業会計</t>
    <phoneticPr fontId="5"/>
  </si>
  <si>
    <t>法適用企業</t>
    <phoneticPr fontId="5"/>
  </si>
  <si>
    <t>南阿蘇村簡易水道特別会計</t>
    <phoneticPr fontId="5"/>
  </si>
  <si>
    <t>法非適用企業</t>
    <phoneticPr fontId="5"/>
  </si>
  <si>
    <t>南阿蘇村農業集落排水特別会計</t>
    <phoneticPr fontId="5"/>
  </si>
  <si>
    <t>法非適用企業</t>
    <phoneticPr fontId="5"/>
  </si>
  <si>
    <t>南阿蘇村生活排水処理事業特別会計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</si>
  <si>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</si>
  <si>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</si>
  <si>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</si>
  <si>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</si>
  <si>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</si>
  <si>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</si>
  <si>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</si>
  <si>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</si>
  <si>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</si>
  <si>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</si>
  <si>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</si>
  <si>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</si>
  <si>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</si>
  <si>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</si>
  <si>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</si>
  <si>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</si>
  <si>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</si>
  <si>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</si>
  <si>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</si>
  <si>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</si>
  <si>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</si>
  <si>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</si>
  <si>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</si>
  <si>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</si>
  <si>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</si>
  <si>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</si>
  <si>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</si>
  <si>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</si>
  <si>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</si>
  <si>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</si>
  <si>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</si>
  <si>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</si>
  <si>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</si>
  <si>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</si>
  <si>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</si>
  <si>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</si>
  <si>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</si>
  <si>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</si>
  <si>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</si>
  <si>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</si>
  <si>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</si>
  <si>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</si>
  <si>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</si>
  <si>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</si>
  <si>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</si>
  <si>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</si>
  <si>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</si>
  <si>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</si>
  <si>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</si>
  <si>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</si>
  <si>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</si>
  <si>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</si>
  <si>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</si>
  <si>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</si>
  <si>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</si>
  <si>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</si>
  <si>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南阿蘇村生活排水処理事業特別会計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</si>
  <si>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</si>
  <si>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南阿蘇村農業集落排水特別会計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</si>
  <si>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</si>
  <si>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</si>
  <si>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</si>
  <si>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</si>
  <si>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</si>
  <si>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</si>
  <si>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</si>
  <si>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</si>
  <si>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</si>
  <si>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</si>
  <si>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</si>
  <si>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</si>
  <si>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</si>
  <si>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</si>
  <si>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</si>
  <si>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</si>
  <si>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</si>
  <si>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</si>
  <si>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</si>
  <si>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</si>
  <si>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</si>
  <si>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</si>
  <si>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</si>
  <si>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</si>
  <si>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</si>
  <si>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</si>
  <si>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</si>
  <si>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</si>
  <si>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</si>
  <si>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</si>
  <si>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</si>
  <si>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</si>
  <si>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</si>
  <si>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</si>
  <si>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</si>
  <si>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</si>
  <si>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</si>
  <si>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</si>
  <si>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</si>
  <si>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</si>
  <si>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</si>
  <si>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</si>
  <si>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</si>
  <si>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</si>
  <si>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</si>
  <si>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</si>
  <si>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</si>
  <si>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</si>
  <si>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</si>
  <si>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</si>
  <si>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</si>
  <si>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</si>
  <si>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</si>
  <si>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</si>
  <si>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</si>
  <si>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</si>
  <si>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</si>
  <si>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</si>
  <si>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</si>
  <si>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</si>
  <si>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</si>
  <si>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</si>
  <si>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</si>
  <si>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</si>
  <si>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</si>
  <si>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</si>
  <si>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</si>
  <si>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</si>
  <si>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</si>
  <si>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</si>
  <si>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</si>
  <si>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</si>
  <si>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</si>
  <si>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</si>
  <si>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</si>
  <si>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</si>
  <si>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</si>
  <si>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</si>
  <si>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</si>
  <si>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</si>
  <si>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</si>
  <si>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</si>
  <si>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</si>
  <si>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</si>
  <si>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</si>
  <si>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1.41</t>
  </si>
  <si>
    <t>▲ 2.22</t>
  </si>
  <si>
    <t>▲ 1.50</t>
  </si>
  <si>
    <t>▲ 9.25</t>
  </si>
  <si>
    <t>一般会計</t>
  </si>
  <si>
    <t>南阿蘇村上水道事業会計</t>
  </si>
  <si>
    <t>南阿蘇村介護保険特別会計</t>
  </si>
  <si>
    <t>南阿蘇村国民健康保険特別会計</t>
  </si>
  <si>
    <t>南阿蘇村簡易水道特別会計</t>
  </si>
  <si>
    <t>南阿蘇村後期高齢者医療特別会計</t>
  </si>
  <si>
    <t>南阿蘇村農業集落排水特別会計</t>
  </si>
  <si>
    <t>南阿蘇村生活排水処理事業特別会計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</si>
  <si>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</si>
  <si>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</si>
  <si>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</si>
  <si>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</si>
  <si>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</si>
  <si>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</si>
  <si>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</si>
  <si>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</si>
  <si>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</si>
  <si>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</si>
  <si>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阿蘇広域行政事務組合（特別養護老人ホーム阿蘇みやま荘特別会計）</t>
  </si>
  <si>
    <t>熊本県市町村総合事務組合</t>
  </si>
  <si>
    <t>熊本県後期高齢者医療広域連合（一般会計）</t>
  </si>
  <si>
    <t>熊本県後期高齢者医療広域連合（後期高齢者医療特別会計）</t>
  </si>
  <si>
    <t>あそ望の郷みなみあそ</t>
    <rPh sb="2" eb="3">
      <t>ボウ</t>
    </rPh>
    <rPh sb="4" eb="5">
      <t>サト</t>
    </rPh>
    <phoneticPr fontId="2"/>
  </si>
  <si>
    <t>南阿蘇鉄道</t>
    <rPh sb="0" eb="3">
      <t>ミナミアソ</t>
    </rPh>
    <rPh sb="3" eb="5">
      <t>テツドウ</t>
    </rPh>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</si>
  <si>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</si>
  <si>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</si>
  <si>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</si>
  <si>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</si>
  <si>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</si>
  <si>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</si>
  <si>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19"/>
  </si>
  <si>
    <t>災害復興基金</t>
    <rPh sb="0" eb="2">
      <t>サイガイ</t>
    </rPh>
    <rPh sb="2" eb="4">
      <t>フッコウ</t>
    </rPh>
    <rPh sb="4" eb="6">
      <t>キキン</t>
    </rPh>
    <phoneticPr fontId="19"/>
  </si>
  <si>
    <t>合併特例措置逓減対策準備基金</t>
    <rPh sb="0" eb="2">
      <t>ガッペイ</t>
    </rPh>
    <rPh sb="2" eb="4">
      <t>トクレイ</t>
    </rPh>
    <rPh sb="4" eb="6">
      <t>ソチ</t>
    </rPh>
    <rPh sb="6" eb="8">
      <t>テイゲン</t>
    </rPh>
    <rPh sb="8" eb="10">
      <t>タイサク</t>
    </rPh>
    <rPh sb="10" eb="12">
      <t>ジュンビ</t>
    </rPh>
    <rPh sb="12" eb="14">
      <t>キキン</t>
    </rPh>
    <phoneticPr fontId="19"/>
  </si>
  <si>
    <t>地域福祉基金</t>
    <rPh sb="0" eb="2">
      <t>チイキ</t>
    </rPh>
    <rPh sb="2" eb="4">
      <t>フクシ</t>
    </rPh>
    <rPh sb="4" eb="6">
      <t>キキン</t>
    </rPh>
    <phoneticPr fontId="19"/>
  </si>
  <si>
    <t>公共施設等整備基金</t>
    <rPh sb="0" eb="2">
      <t>コウキョウ</t>
    </rPh>
    <rPh sb="2" eb="5">
      <t>シセツトウ</t>
    </rPh>
    <rPh sb="5" eb="7">
      <t>セイビ</t>
    </rPh>
    <rPh sb="7" eb="9">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</si>
  <si>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</si>
  <si>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</si>
  <si>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</si>
  <si>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</si>
  <si>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</si>
  <si>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</si>
  <si>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</si>
  <si>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</si>
  <si>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</si>
  <si>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</si>
  <si>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</si>
  <si>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</si>
  <si>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</si>
  <si>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平均よりも低い水準にある。災害復旧費関連による地方債の増加が見込まれるため今後は将来負担比率の増加が見込まれる。有形固定資産減価償却率については類似団体平均よりも高い水準にあるため、老朽化した資産の更新時期が到来する建物の増加が見込まれる。そのため、今後は公共施設等総合管理計画に基づき老朽化対策に積極的に取り組んでいく。</t>
    <rPh sb="139" eb="141">
      <t>コウキョウ</t>
    </rPh>
    <rPh sb="141" eb="143">
      <t>シセツ</t>
    </rPh>
    <rPh sb="143" eb="144">
      <t>トウ</t>
    </rPh>
    <rPh sb="144" eb="146">
      <t>ソウゴウ</t>
    </rPh>
    <rPh sb="146" eb="148">
      <t>カンリ</t>
    </rPh>
    <rPh sb="148" eb="150">
      <t>ケイカク</t>
    </rPh>
    <rPh sb="151" eb="152">
      <t>モト</t>
    </rPh>
    <phoneticPr fontId="2"/>
  </si>
  <si>
    <t>将来負担比率、実質公債費比率ともに類似団体平均と比較して低い水準にあるが、災害復旧関連の地方債を発行しているため今後は将来負担比率、実質公債費比率共に上昇していくことが考えられる。そのため今後はより一層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</si>
</sst>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6F89-4C49-BAC1-C67AACFE50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172871</c:v>
                </c:pt>
                <c:pt idx="1">
                  <c:v>165780</c:v>
                </c:pt>
                <c:pt idx="2">
                  <c:v>116560</c:v>
                </c:pt>
                <c:pt idx="3">
                  <c:v>386181</c:v>
                </c:pt>
                <c:pt idx="4">
                  <c:v>432114</c:v>
                </c:pt>
              </c:numCache>
            </c:numRef>
          </c:val>
          <c:smooth val="0"/>
          <c:extLst>
            <c:ext xmlns:c16="http://schemas.microsoft.com/office/drawing/2014/chart" uri="{C3380CC4-5D6E-409C-BE32-E72D297353CC}">
              <c16:uniqueId val="{00000001-6F89-4C49-BAC1-C67AACFE50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13.76</c:v>
                </c:pt>
                <c:pt idx="1">
                  <c:v>31.34</c:v>
                </c:pt>
                <c:pt idx="2">
                  <c:v>22.12</c:v>
                </c:pt>
                <c:pt idx="3">
                  <c:v>20.58</c:v>
                </c:pt>
                <c:pt idx="4">
                  <c:v>16.27</c:v>
                </c:pt>
              </c:numCache>
            </c:numRef>
          </c:val>
          <c:extLst>
            <c:ext xmlns:c16="http://schemas.microsoft.com/office/drawing/2014/chart" uri="{C3380CC4-5D6E-409C-BE32-E72D297353CC}">
              <c16:uniqueId val="{00000000-B627-4381-9B23-E6E7A97501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28.61</c:v>
                </c:pt>
                <c:pt idx="1">
                  <c:v>16.170000000000002</c:v>
                </c:pt>
                <c:pt idx="2">
                  <c:v>25.1</c:v>
                </c:pt>
                <c:pt idx="3">
                  <c:v>25.47</c:v>
                </c:pt>
                <c:pt idx="4">
                  <c:v>27.62</c:v>
                </c:pt>
              </c:numCache>
            </c:numRef>
          </c:val>
          <c:extLst>
            <c:ext xmlns:c16="http://schemas.microsoft.com/office/drawing/2014/chart" uri="{C3380CC4-5D6E-409C-BE32-E72D297353CC}">
              <c16:uniqueId val="{00000001-B627-4381-9B23-E6E7A97501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4.6399999999999997</c:v>
                </c:pt>
                <c:pt idx="2">
                  <c:v>-2.2200000000000002</c:v>
                </c:pt>
                <c:pt idx="3">
                  <c:v>-1.5</c:v>
                </c:pt>
                <c:pt idx="4">
                  <c:v>-9.25</c:v>
                </c:pt>
              </c:numCache>
            </c:numRef>
          </c:val>
          <c:smooth val="0"/>
          <c:extLst>
            <c:ext xmlns:c16="http://schemas.microsoft.com/office/drawing/2014/chart" uri="{C3380CC4-5D6E-409C-BE32-E72D297353CC}">
              <c16:uniqueId val="{00000002-B627-4381-9B23-E6E7A97501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F8-4E4C-BB4C-EEEDAB3D1B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F8-4E4C-BB4C-EEEDAB3D1B12}"/>
            </c:ext>
          </c:extLst>
        </c:ser>
        <c:ser>
          <c:idx val="2"/>
          <c:order val="2"/>
          <c:tx>
            <c:strRef>
              <c:f>データシート!$A$29</c:f>
              <c:strCache>
                <c:ptCount val="1"/>
                <c:pt idx="0">
                  <c:v>南阿蘇村生活排水処理事業特別会計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0.16</c:v>
                </c:pt>
                <c:pt idx="2">
                  <c:v>#N/A</c:v>
                </c:pt>
                <c:pt idx="3">
                  <c:v>0.1</c:v>
                </c:pt>
                <c:pt idx="4">
                  <c:v>#N/A</c:v>
                </c:pt>
                <c:pt idx="5">
                  <c:v>0.08</c:v>
                </c:pt>
                <c:pt idx="6">
                  <c:v>#N/A</c:v>
                </c:pt>
                <c:pt idx="7">
                  <c:v>0.06</c:v>
                </c:pt>
                <c:pt idx="8">
                  <c:v>#N/A</c:v>
                </c:pt>
                <c:pt idx="9">
                  <c:v>0.06</c:v>
                </c:pt>
              </c:numCache>
            </c:numRef>
          </c:val>
          <c:extLst>
            <c:ext xmlns:c16="http://schemas.microsoft.com/office/drawing/2014/chart" uri="{C3380CC4-5D6E-409C-BE32-E72D297353CC}">
              <c16:uniqueId val="{00000002-56F8-4E4C-BB4C-EEEDAB3D1B12}"/>
            </c:ext>
          </c:extLst>
        </c:ser>
        <c:ser>
          <c:idx val="3"/>
          <c:order val="3"/>
          <c:tx>
            <c:strRef>
              <c:f>データシート!$A$30</c:f>
              <c:strCache>
                <c:ptCount val="1"/>
                <c:pt idx="0">
                  <c:v>南阿蘇村農業集落排水特別会計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0.04</c:v>
                </c:pt>
                <c:pt idx="8">
                  <c:v>#N/A</c:v>
                </c:pt>
                <c:pt idx="9">
                  <c:v>0.09</c:v>
                </c:pt>
              </c:numCache>
            </c:numRef>
          </c:val>
          <c:extLst>
            <c:ext xmlns:c16="http://schemas.microsoft.com/office/drawing/2014/chart" uri="{C3380CC4-5D6E-409C-BE32-E72D297353CC}">
              <c16:uniqueId val="{00000003-56F8-4E4C-BB4C-EEEDAB3D1B12}"/>
            </c:ext>
          </c:extLst>
        </c:ser>
        <c:ser>
          <c:idx val="4"/>
          <c:order val="4"/>
          <c:tx>
            <c:strRef>
              <c:f>データシート!$A$31</c:f>
              <c:strCache>
                <c:ptCount val="1"/>
                <c:pt idx="0">
                  <c:v>南阿蘇村後期高齢者医療特別会計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c:v>
                </c:pt>
                <c:pt idx="4">
                  <c:v>#N/A</c:v>
                </c:pt>
                <c:pt idx="5">
                  <c:v>0.2</c:v>
                </c:pt>
                <c:pt idx="6">
                  <c:v>#N/A</c:v>
                </c:pt>
                <c:pt idx="7">
                  <c:v>0.23</c:v>
                </c:pt>
                <c:pt idx="8">
                  <c:v>#N/A</c:v>
                </c:pt>
                <c:pt idx="9">
                  <c:v>0.23</c:v>
                </c:pt>
              </c:numCache>
            </c:numRef>
          </c:val>
          <c:extLst>
            <c:ext xmlns:c16="http://schemas.microsoft.com/office/drawing/2014/chart" uri="{C3380CC4-5D6E-409C-BE32-E72D297353CC}">
              <c16:uniqueId val="{00000004-56F8-4E4C-BB4C-EEEDAB3D1B12}"/>
            </c:ext>
          </c:extLst>
        </c:ser>
        <c:ser>
          <c:idx val="5"/>
          <c:order val="5"/>
          <c:tx>
            <c:strRef>
              <c:f>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0.55000000000000004</c:v>
                </c:pt>
                <c:pt idx="2">
                  <c:v>#N/A</c:v>
                </c:pt>
                <c:pt idx="3">
                  <c:v>1.2</c:v>
                </c:pt>
                <c:pt idx="4">
                  <c:v>#N/A</c:v>
                </c:pt>
                <c:pt idx="5">
                  <c:v>1.2</c:v>
                </c:pt>
                <c:pt idx="6">
                  <c:v>#N/A</c:v>
                </c:pt>
                <c:pt idx="7">
                  <c:v>0.71</c:v>
                </c:pt>
                <c:pt idx="8">
                  <c:v>#N/A</c:v>
                </c:pt>
                <c:pt idx="9">
                  <c:v>0.85</c:v>
                </c:pt>
              </c:numCache>
            </c:numRef>
          </c:val>
          <c:extLst>
            <c:ext xmlns:c16="http://schemas.microsoft.com/office/drawing/2014/chart" uri="{C3380CC4-5D6E-409C-BE32-E72D297353CC}">
              <c16:uniqueId val="{00000005-56F8-4E4C-BB4C-EEEDAB3D1B12}"/>
            </c:ext>
          </c:extLst>
        </c:ser>
        <c:ser>
          <c:idx val="6"/>
          <c:order val="6"/>
          <c:tx>
            <c:strRef>
              <c:f>データシート!$A$33</c:f>
              <c:strCache>
                <c:ptCount val="1"/>
                <c:pt idx="0">
                  <c:v>南阿蘇村国民健康保険特別会計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1.92</c:v>
                </c:pt>
                <c:pt idx="4">
                  <c:v>#N/A</c:v>
                </c:pt>
                <c:pt idx="5">
                  <c:v>1.9</c:v>
                </c:pt>
                <c:pt idx="6">
                  <c:v>#N/A</c:v>
                </c:pt>
                <c:pt idx="7">
                  <c:v>1.01</c:v>
                </c:pt>
                <c:pt idx="8">
                  <c:v>#N/A</c:v>
                </c:pt>
                <c:pt idx="9">
                  <c:v>0.9</c:v>
                </c:pt>
              </c:numCache>
            </c:numRef>
          </c:val>
          <c:extLst>
            <c:ext xmlns:c16="http://schemas.microsoft.com/office/drawing/2014/chart" uri="{C3380CC4-5D6E-409C-BE32-E72D297353CC}">
              <c16:uniqueId val="{00000006-56F8-4E4C-BB4C-EEEDAB3D1B12}"/>
            </c:ext>
          </c:extLst>
        </c:ser>
        <c:ser>
          <c:idx val="7"/>
          <c:order val="7"/>
          <c:tx>
            <c:strRef>
              <c:f>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1.17</c:v>
                </c:pt>
                <c:pt idx="2">
                  <c:v>#N/A</c:v>
                </c:pt>
                <c:pt idx="3">
                  <c:v>1.28</c:v>
                </c:pt>
                <c:pt idx="4">
                  <c:v>#N/A</c:v>
                </c:pt>
                <c:pt idx="5">
                  <c:v>1.65</c:v>
                </c:pt>
                <c:pt idx="6">
                  <c:v>#N/A</c:v>
                </c:pt>
                <c:pt idx="7">
                  <c:v>1.81</c:v>
                </c:pt>
                <c:pt idx="8">
                  <c:v>#N/A</c:v>
                </c:pt>
                <c:pt idx="9">
                  <c:v>1.75</c:v>
                </c:pt>
              </c:numCache>
            </c:numRef>
          </c:val>
          <c:extLst>
            <c:ext xmlns:c16="http://schemas.microsoft.com/office/drawing/2014/chart" uri="{C3380CC4-5D6E-409C-BE32-E72D297353CC}">
              <c16:uniqueId val="{00000007-56F8-4E4C-BB4C-EEEDAB3D1B12}"/>
            </c:ext>
          </c:extLst>
        </c:ser>
        <c:ser>
          <c:idx val="8"/>
          <c:order val="8"/>
          <c:tx>
            <c:strRef>
              <c:f>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2.5299999999999998</c:v>
                </c:pt>
                <c:pt idx="2">
                  <c:v>#N/A</c:v>
                </c:pt>
                <c:pt idx="3">
                  <c:v>3.08</c:v>
                </c:pt>
                <c:pt idx="4">
                  <c:v>#N/A</c:v>
                </c:pt>
                <c:pt idx="5">
                  <c:v>7.84</c:v>
                </c:pt>
                <c:pt idx="6">
                  <c:v>#N/A</c:v>
                </c:pt>
                <c:pt idx="7">
                  <c:v>4.3</c:v>
                </c:pt>
                <c:pt idx="8">
                  <c:v>#N/A</c:v>
                </c:pt>
                <c:pt idx="9">
                  <c:v>2.65</c:v>
                </c:pt>
              </c:numCache>
            </c:numRef>
          </c:val>
          <c:extLst>
            <c:ext xmlns:c16="http://schemas.microsoft.com/office/drawing/2014/chart" uri="{C3380CC4-5D6E-409C-BE32-E72D297353CC}">
              <c16:uniqueId val="{00000008-56F8-4E4C-BB4C-EEEDAB3D1B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13.75</c:v>
                </c:pt>
                <c:pt idx="2">
                  <c:v>#N/A</c:v>
                </c:pt>
                <c:pt idx="3">
                  <c:v>31.33</c:v>
                </c:pt>
                <c:pt idx="4">
                  <c:v>#N/A</c:v>
                </c:pt>
                <c:pt idx="5">
                  <c:v>22.11</c:v>
                </c:pt>
                <c:pt idx="6">
                  <c:v>#N/A</c:v>
                </c:pt>
                <c:pt idx="7">
                  <c:v>20.57</c:v>
                </c:pt>
                <c:pt idx="8">
                  <c:v>#N/A</c:v>
                </c:pt>
                <c:pt idx="9">
                  <c:v>16.260000000000002</c:v>
                </c:pt>
              </c:numCache>
            </c:numRef>
          </c:val>
          <c:extLst>
            <c:ext xmlns:c16="http://schemas.microsoft.com/office/drawing/2014/chart" uri="{C3380CC4-5D6E-409C-BE32-E72D297353CC}">
              <c16:uniqueId val="{00000009-56F8-4E4C-BB4C-EEEDAB3D1B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776</c:v>
                </c:pt>
                <c:pt idx="5">
                  <c:v>764</c:v>
                </c:pt>
                <c:pt idx="8">
                  <c:v>762</c:v>
                </c:pt>
                <c:pt idx="11">
                  <c:v>782</c:v>
                </c:pt>
                <c:pt idx="14">
                  <c:v>1710</c:v>
                </c:pt>
              </c:numCache>
            </c:numRef>
          </c:val>
          <c:extLst>
            <c:ext xmlns:c16="http://schemas.microsoft.com/office/drawing/2014/chart" uri="{C3380CC4-5D6E-409C-BE32-E72D297353CC}">
              <c16:uniqueId val="{00000000-4740-47B0-B36A-AA959DA6AE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4740-47B0-B36A-AA959DA6AE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40</c:v>
                </c:pt>
                <c:pt idx="6">
                  <c:v>40</c:v>
                </c:pt>
                <c:pt idx="9">
                  <c:v>40</c:v>
                </c:pt>
                <c:pt idx="12">
                  <c:v>0</c:v>
                </c:pt>
              </c:numCache>
            </c:numRef>
          </c:val>
          <c:extLst>
            <c:ext xmlns:c16="http://schemas.microsoft.com/office/drawing/2014/chart" uri="{C3380CC4-5D6E-409C-BE32-E72D297353CC}">
              <c16:uniqueId val="{00000002-4740-47B0-B36A-AA959DA6AE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82</c:v>
                </c:pt>
                <c:pt idx="6">
                  <c:v>78</c:v>
                </c:pt>
                <c:pt idx="9">
                  <c:v>50</c:v>
                </c:pt>
                <c:pt idx="12">
                  <c:v>52</c:v>
                </c:pt>
              </c:numCache>
            </c:numRef>
          </c:val>
          <c:extLst>
            <c:ext xmlns:c16="http://schemas.microsoft.com/office/drawing/2014/chart" uri="{C3380CC4-5D6E-409C-BE32-E72D297353CC}">
              <c16:uniqueId val="{00000003-4740-47B0-B36A-AA959DA6AE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c:v>
                </c:pt>
                <c:pt idx="3">
                  <c:v>72</c:v>
                </c:pt>
                <c:pt idx="6">
                  <c:v>64</c:v>
                </c:pt>
                <c:pt idx="9">
                  <c:v>64</c:v>
                </c:pt>
                <c:pt idx="12">
                  <c:v>68</c:v>
                </c:pt>
              </c:numCache>
            </c:numRef>
          </c:val>
          <c:extLst>
            <c:ext xmlns:c16="http://schemas.microsoft.com/office/drawing/2014/chart" uri="{C3380CC4-5D6E-409C-BE32-E72D297353CC}">
              <c16:uniqueId val="{00000004-4740-47B0-B36A-AA959DA6AE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40-47B0-B36A-AA959DA6AE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40-47B0-B36A-AA959DA6AE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850</c:v>
                </c:pt>
                <c:pt idx="3">
                  <c:v>892</c:v>
                </c:pt>
                <c:pt idx="6">
                  <c:v>838</c:v>
                </c:pt>
                <c:pt idx="9">
                  <c:v>929</c:v>
                </c:pt>
                <c:pt idx="12">
                  <c:v>2005</c:v>
                </c:pt>
              </c:numCache>
            </c:numRef>
          </c:val>
          <c:extLst>
            <c:ext xmlns:c16="http://schemas.microsoft.com/office/drawing/2014/chart" uri="{C3380CC4-5D6E-409C-BE32-E72D297353CC}">
              <c16:uniqueId val="{00000007-4740-47B0-B36A-AA959DA6AE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266</c:v>
                </c:pt>
                <c:pt idx="2">
                  <c:v>#N/A</c:v>
                </c:pt>
                <c:pt idx="3">
                  <c:v>#N/A</c:v>
                </c:pt>
                <c:pt idx="4">
                  <c:v>322</c:v>
                </c:pt>
                <c:pt idx="5">
                  <c:v>#N/A</c:v>
                </c:pt>
                <c:pt idx="6">
                  <c:v>#N/A</c:v>
                </c:pt>
                <c:pt idx="7">
                  <c:v>258</c:v>
                </c:pt>
                <c:pt idx="8">
                  <c:v>#N/A</c:v>
                </c:pt>
                <c:pt idx="9">
                  <c:v>#N/A</c:v>
                </c:pt>
                <c:pt idx="10">
                  <c:v>301</c:v>
                </c:pt>
                <c:pt idx="11">
                  <c:v>#N/A</c:v>
                </c:pt>
                <c:pt idx="12">
                  <c:v>#N/A</c:v>
                </c:pt>
                <c:pt idx="13">
                  <c:v>416</c:v>
                </c:pt>
                <c:pt idx="14">
                  <c:v>#N/A</c:v>
                </c:pt>
              </c:numCache>
            </c:numRef>
          </c:val>
          <c:smooth val="0"/>
          <c:extLst>
            <c:ext xmlns:c16="http://schemas.microsoft.com/office/drawing/2014/chart" uri="{C3380CC4-5D6E-409C-BE32-E72D297353CC}">
              <c16:uniqueId val="{00000008-4740-47B0-B36A-AA959DA6AE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8103</c:v>
                </c:pt>
                <c:pt idx="5">
                  <c:v>10459</c:v>
                </c:pt>
                <c:pt idx="8">
                  <c:v>13449</c:v>
                </c:pt>
                <c:pt idx="11">
                  <c:v>14165</c:v>
                </c:pt>
                <c:pt idx="14">
                  <c:v>16175</c:v>
                </c:pt>
              </c:numCache>
            </c:numRef>
          </c:val>
          <c:extLst>
            <c:ext xmlns:c16="http://schemas.microsoft.com/office/drawing/2014/chart" uri="{C3380CC4-5D6E-409C-BE32-E72D297353CC}">
              <c16:uniqueId val="{00000000-682A-4890-B7DB-501416478B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177</c:v>
                </c:pt>
                <c:pt idx="5">
                  <c:v>152</c:v>
                </c:pt>
                <c:pt idx="8">
                  <c:v>135</c:v>
                </c:pt>
                <c:pt idx="11">
                  <c:v>1248</c:v>
                </c:pt>
                <c:pt idx="14">
                  <c:v>1258</c:v>
                </c:pt>
              </c:numCache>
            </c:numRef>
          </c:val>
          <c:extLst>
            <c:ext xmlns:c16="http://schemas.microsoft.com/office/drawing/2014/chart" uri="{C3380CC4-5D6E-409C-BE32-E72D297353CC}">
              <c16:uniqueId val="{00000001-682A-4890-B7DB-501416478B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3383</c:v>
                </c:pt>
                <c:pt idx="5">
                  <c:v>3313</c:v>
                </c:pt>
                <c:pt idx="8">
                  <c:v>4273</c:v>
                </c:pt>
                <c:pt idx="11">
                  <c:v>4090</c:v>
                </c:pt>
                <c:pt idx="14">
                  <c:v>4011</c:v>
                </c:pt>
              </c:numCache>
            </c:numRef>
          </c:val>
          <c:extLst>
            <c:ext xmlns:c16="http://schemas.microsoft.com/office/drawing/2014/chart" uri="{C3380CC4-5D6E-409C-BE32-E72D297353CC}">
              <c16:uniqueId val="{00000002-682A-4890-B7DB-501416478B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2A-4890-B7DB-501416478B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2A-4890-B7DB-501416478B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682A-4890-B7DB-501416478B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1201</c:v>
                </c:pt>
                <c:pt idx="3">
                  <c:v>688</c:v>
                </c:pt>
                <c:pt idx="6">
                  <c:v>716</c:v>
                </c:pt>
                <c:pt idx="9">
                  <c:v>603</c:v>
                </c:pt>
                <c:pt idx="12">
                  <c:v>617</c:v>
                </c:pt>
              </c:numCache>
            </c:numRef>
          </c:val>
          <c:extLst>
            <c:ext xmlns:c16="http://schemas.microsoft.com/office/drawing/2014/chart" uri="{C3380CC4-5D6E-409C-BE32-E72D297353CC}">
              <c16:uniqueId val="{00000006-682A-4890-B7DB-501416478B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383</c:v>
                </c:pt>
                <c:pt idx="3">
                  <c:v>335</c:v>
                </c:pt>
                <c:pt idx="6">
                  <c:v>358</c:v>
                </c:pt>
                <c:pt idx="9">
                  <c:v>370</c:v>
                </c:pt>
                <c:pt idx="12">
                  <c:v>366</c:v>
                </c:pt>
              </c:numCache>
            </c:numRef>
          </c:val>
          <c:extLst>
            <c:ext xmlns:c16="http://schemas.microsoft.com/office/drawing/2014/chart" uri="{C3380CC4-5D6E-409C-BE32-E72D297353CC}">
              <c16:uniqueId val="{00000007-682A-4890-B7DB-501416478B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512</c:v>
                </c:pt>
                <c:pt idx="3">
                  <c:v>610</c:v>
                </c:pt>
                <c:pt idx="6">
                  <c:v>690</c:v>
                </c:pt>
                <c:pt idx="9">
                  <c:v>849</c:v>
                </c:pt>
                <c:pt idx="12">
                  <c:v>874</c:v>
                </c:pt>
              </c:numCache>
            </c:numRef>
          </c:val>
          <c:extLst>
            <c:ext xmlns:c16="http://schemas.microsoft.com/office/drawing/2014/chart" uri="{C3380CC4-5D6E-409C-BE32-E72D297353CC}">
              <c16:uniqueId val="{00000008-682A-4890-B7DB-501416478B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119</c:v>
                </c:pt>
                <c:pt idx="3">
                  <c:v>79</c:v>
                </c:pt>
                <c:pt idx="6">
                  <c:v>40</c:v>
                </c:pt>
                <c:pt idx="9">
                  <c:v>0</c:v>
                </c:pt>
                <c:pt idx="12">
                  <c:v>0</c:v>
                </c:pt>
              </c:numCache>
            </c:numRef>
          </c:val>
          <c:extLst>
            <c:ext xmlns:c16="http://schemas.microsoft.com/office/drawing/2014/chart" uri="{C3380CC4-5D6E-409C-BE32-E72D297353CC}">
              <c16:uniqueId val="{00000009-682A-4890-B7DB-501416478B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9961</c:v>
                </c:pt>
                <c:pt idx="3">
                  <c:v>12670</c:v>
                </c:pt>
                <c:pt idx="6">
                  <c:v>15567</c:v>
                </c:pt>
                <c:pt idx="9">
                  <c:v>18250</c:v>
                </c:pt>
                <c:pt idx="12">
                  <c:v>20578</c:v>
                </c:pt>
              </c:numCache>
            </c:numRef>
          </c:val>
          <c:extLst>
            <c:ext xmlns:c16="http://schemas.microsoft.com/office/drawing/2014/chart" uri="{C3380CC4-5D6E-409C-BE32-E72D297353CC}">
              <c16:uniqueId val="{0000000A-682A-4890-B7DB-501416478B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513</c:v>
                </c:pt>
                <c:pt idx="2">
                  <c:v>#N/A</c:v>
                </c:pt>
                <c:pt idx="3">
                  <c:v>#N/A</c:v>
                </c:pt>
                <c:pt idx="4">
                  <c:v>459</c:v>
                </c:pt>
                <c:pt idx="5">
                  <c:v>#N/A</c:v>
                </c:pt>
                <c:pt idx="6">
                  <c:v>#N/A</c:v>
                </c:pt>
                <c:pt idx="7">
                  <c:v>0</c:v>
                </c:pt>
                <c:pt idx="8">
                  <c:v>#N/A</c:v>
                </c:pt>
                <c:pt idx="9">
                  <c:v>#N/A</c:v>
                </c:pt>
                <c:pt idx="10">
                  <c:v>569</c:v>
                </c:pt>
                <c:pt idx="11">
                  <c:v>#N/A</c:v>
                </c:pt>
                <c:pt idx="12">
                  <c:v>#N/A</c:v>
                </c:pt>
                <c:pt idx="13">
                  <c:v>991</c:v>
                </c:pt>
                <c:pt idx="14">
                  <c:v>#N/A</c:v>
                </c:pt>
              </c:numCache>
            </c:numRef>
          </c:val>
          <c:smooth val="0"/>
          <c:extLst>
            <c:ext xmlns:c16="http://schemas.microsoft.com/office/drawing/2014/chart" uri="{C3380CC4-5D6E-409C-BE32-E72D297353CC}">
              <c16:uniqueId val="{0000000B-682A-4890-B7DB-501416478B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1221</c:v>
                </c:pt>
                <c:pt idx="1">
                  <c:v>1223</c:v>
                </c:pt>
                <c:pt idx="2">
                  <c:v>1390</c:v>
                </c:pt>
              </c:numCache>
            </c:numRef>
          </c:val>
          <c:extLst>
            <c:ext xmlns:c16="http://schemas.microsoft.com/office/drawing/2014/chart" uri="{C3380CC4-5D6E-409C-BE32-E72D297353CC}">
              <c16:uniqueId val="{00000000-84DF-4354-A4D6-22F123BE92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172</c:v>
                </c:pt>
                <c:pt idx="1">
                  <c:v>173</c:v>
                </c:pt>
                <c:pt idx="2">
                  <c:v>294</c:v>
                </c:pt>
              </c:numCache>
            </c:numRef>
          </c:val>
          <c:extLst>
            <c:ext xmlns:c16="http://schemas.microsoft.com/office/drawing/2014/chart" uri="{C3380CC4-5D6E-409C-BE32-E72D297353CC}">
              <c16:uniqueId val="{00000001-84DF-4354-A4D6-22F123BE92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4066</c:v>
                </c:pt>
                <c:pt idx="1">
                  <c:v>3895</c:v>
                </c:pt>
                <c:pt idx="2">
                  <c:v>3438</c:v>
                </c:pt>
              </c:numCache>
            </c:numRef>
          </c:val>
          <c:extLst>
            <c:ext xmlns:c16="http://schemas.microsoft.com/office/drawing/2014/chart" uri="{C3380CC4-5D6E-409C-BE32-E72D297353CC}">
              <c16:uniqueId val="{00000002-84DF-4354-A4D6-22F123BE92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{395C2CC3-B160-4BF7-835E-A827B377795A}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B1-4318-A0B3-821CDE8055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{C35193FB-4653-4EF3-B239-F3E6DD6204BA}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B1-4318-A0B3-821CDE8055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{4847BACA-2B97-4B65-A00E-B14BA1DBAF39}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B1-4318-A0B3-821CDE8055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{F28FE17C-E593-4FF6-84D3-CB22D98B1334}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B1-4318-A0B3-821CDE8055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{3AAC5A80-80C3-4727-B235-45E9B7F78B68}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B1-4318-A0B3-821CDE80559E}"/>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{7F2F3D97-69AC-4628-ADBF-1F69EE95DCAA}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B1-4318-A0B3-821CDE80559E}"/>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{E6E5C288-5C17-43B1-A7B3-184B84ABAE4D}</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B1-4318-A0B3-821CDE80559E}"/>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{0BD84A00-0B4F-48FD-BD5E-365FD0357A4A}</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B1-4318-A0B3-821CDE80559E}"/>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{A20FE512-9C4C-4197-928E-F03CFEF2B0B9}</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B1-4318-A0B3-821CDE8055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68.8</c:v>
                </c:pt>
                <c:pt idx="16">
                  <c:v>69.900000000000006</c:v>
                </c:pt>
                <c:pt idx="24">
                  <c:v>68.2</c:v>
                </c:pt>
                <c:pt idx="32">
                  <c:v>66</c:v>
                </c:pt>
              </c:numCache>
            </c:numRef>
          </c:xVal>
          <c:yVal>
            <c:numRef>
              <c:f>[1]公会計指標分析・財政指標組合せ分析表!$BP$51:$DC$51</c:f>
              <c:numCache>
                <c:formatCode>General</c:formatCode>
                <c:ptCount val="40"/>
                <c:pt idx="8">
                  <c:v>10.6</c:v>
                </c:pt>
                <c:pt idx="24">
                  <c:v>14.1</c:v>
                </c:pt>
                <c:pt idx="32">
                  <c:v>24.7</c:v>
                </c:pt>
              </c:numCache>
            </c:numRef>
          </c:yVal>
          <c:smooth val="0"/>
          <c:extLst>
            <c:ext xmlns:c16="http://schemas.microsoft.com/office/drawing/2014/chart" uri="{C3380CC4-5D6E-409C-BE32-E72D297353CC}">
              <c16:uniqueId val="{00000009-30B1-4318-A0B3-821CDE80559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{36D11CB5-1694-406E-B8EB-4C4645921DDA}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B1-4318-A0B3-821CDE8055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{26C77863-0A4A-40B4-97DC-F8C206B20A90}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B1-4318-A0B3-821CDE8055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{A2A3383F-7FAA-4693-84FF-4D17DD2BD2AF}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B1-4318-A0B3-821CDE8055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{8CF431DB-C165-4091-90F1-EDF1B20CA5A0}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B1-4318-A0B3-821CDE8055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{83B265F3-30CB-4AB1-BC7B-0BA79E5375FB}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B1-4318-A0B3-821CDE80559E}"/>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{CB28090C-5118-443E-B859-67A7A292A3AC}</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B1-4318-A0B3-821CDE80559E}"/>
                </c:ext>
              </c:extLst>
            </c:dLbl>
            <c:dLbl>
              <c:idx val="16"/>
              <c:layout>
                <c:manualLayout>
                  <c:x val="-4.5797569605124176E-2"/>
                  <c:y val="-6.4739042105865174E-2"/>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{F94BD54E-F08D-4871-8979-D3D18FE28BA4}</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B1-4318-A0B3-821CDE80559E}"/>
                </c:ext>
              </c:extLst>
            </c:dLbl>
            <c:dLbl>
              <c:idx val="24"/>
              <c:layout>
                <c:manualLayout>
                  <c:x val="-1.8492831334020431E-2"/>
                  <c:y val="-6.4739042105865174E-2"/>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{142AB437-1D5C-4733-8A3C-2E9D8EC1DE91}</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B1-4318-A0B3-821CDE80559E}"/>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{8DB093D4-5381-4D2F-BBC5-04B697F060E7}</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B1-4318-A0B3-821CDE8055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59.8</c:v>
                </c:pt>
                <c:pt idx="16">
                  <c:v>61.4</c:v>
                </c:pt>
                <c:pt idx="24">
                  <c:v>61.4</c:v>
                </c:pt>
                <c:pt idx="32">
                  <c:v>62.5</c:v>
                </c:pt>
              </c:numCache>
            </c:numRef>
          </c:xVal>
          <c:yVal>
            <c:numRef>
              <c:f>[1]公会計指標分析・財政指標組合せ分析表!$BP$55:$DC$55</c:f>
              <c:numCache>
                <c:formatCode>General</c:formatCode>
                <c:ptCount val="40"/>
                <c:pt idx="8">
                  <c:v>51.4</c:v>
                </c:pt>
                <c:pt idx="16">
                  <c:v>46.8</c:v>
                </c:pt>
                <c:pt idx="24">
                  <c:v>48.4</c:v>
                </c:pt>
                <c:pt idx="32">
                  <c:v>43</c:v>
                </c:pt>
              </c:numCache>
            </c:numRef>
          </c:yVal>
          <c:smooth val="0"/>
          <c:extLst>
            <c:ext xmlns:c16="http://schemas.microsoft.com/office/drawing/2014/chart" uri="{C3380CC4-5D6E-409C-BE32-E72D297353CC}">
              <c16:uniqueId val="{00000013-30B1-4318-A0B3-821CDE80559E}"/>
            </c:ext>
          </c:extLst>
        </c:ser>
        <c:dLbls>
          <c:showLegendKey val="0"/>
          <c:showVal val="1"/>
          <c:showCatName val="0"/>
          <c:showSerName val="0"/>
          <c:showPercent val="0"/>
          <c:showBubbleSize val="0"/>
        </c:dLbls>
        <c:axId val="46179840"/>
        <c:axId val="46181760"/>
      </c:scatterChart>
      <c:valAx>
        <c:axId val="46179840"/>
        <c:scaling>
          <c:orientation val="minMax"/>
          <c:max val="69.599999999999994"/>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{4A594DDA-0C7F-4D53-81C2-6C45950E42B7}</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262-41F5-9326-8F9BB1E477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{CFB2F1E9-37F2-44B5-A016-84E6E5D1EF59}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62-41F5-9326-8F9BB1E477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{C88783DB-2229-4FE9-BFC1-F0DAAA6E968C}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62-41F5-9326-8F9BB1E477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{325195B8-B528-487D-BFD5-3976893854FB}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62-41F5-9326-8F9BB1E477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{5C18E3F2-BDB3-4C24-B81D-73D06DF2348A}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62-41F5-9326-8F9BB1E47721}"/>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{050DC750-8DE9-46BF-8D76-065DF35EF76A}</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262-41F5-9326-8F9BB1E47721}"/>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{E5BD4019-6891-4EC9-A789-D9F27013FF6B}</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262-41F5-9326-8F9BB1E47721}"/>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{5A5F5893-CFA3-4C2E-B9DB-F356C69140C6}</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262-41F5-9326-8F9BB1E47721}"/>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{486B104C-84D8-412F-9B4E-E70D046005B8}</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262-41F5-9326-8F9BB1E477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6.2</c:v>
                </c:pt>
                <c:pt idx="8">
                  <c:v>6.5</c:v>
                </c:pt>
                <c:pt idx="16">
                  <c:v>6.6</c:v>
                </c:pt>
                <c:pt idx="24">
                  <c:v>7</c:v>
                </c:pt>
                <c:pt idx="32">
                  <c:v>8</c:v>
                </c:pt>
              </c:numCache>
            </c:numRef>
          </c:xVal>
          <c:yVal>
            <c:numRef>
              <c:f>[1]公会計指標分析・財政指標組合せ分析表!$BP$73:$DC$73</c:f>
              <c:numCache>
                <c:formatCode>General</c:formatCode>
                <c:ptCount val="40"/>
                <c:pt idx="0">
                  <c:v>11.7</c:v>
                </c:pt>
                <c:pt idx="8">
                  <c:v>10.6</c:v>
                </c:pt>
                <c:pt idx="24">
                  <c:v>14.1</c:v>
                </c:pt>
                <c:pt idx="32">
                  <c:v>24.7</c:v>
                </c:pt>
              </c:numCache>
            </c:numRef>
          </c:yVal>
          <c:smooth val="0"/>
          <c:extLst>
            <c:ext xmlns:c16="http://schemas.microsoft.com/office/drawing/2014/chart" uri="{C3380CC4-5D6E-409C-BE32-E72D297353CC}">
              <c16:uniqueId val="{00000009-7262-41F5-9326-8F9BB1E4772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{62D5984E-EB43-4825-9C7A-EB46B41E6436}</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262-41F5-9326-8F9BB1E477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{51218A77-3AAE-4864-9B1C-F7FB3A331D70}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62-41F5-9326-8F9BB1E477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{ABE6ECA3-1B98-4A52-840A-1A897E8DB593}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62-41F5-9326-8F9BB1E477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{FA4D14E1-A3B8-413F-A368-660B98B0D9CB}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62-41F5-9326-8F9BB1E477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{34E14032-8AD2-448B-B468-E9D4747413AB}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62-41F5-9326-8F9BB1E47721}"/>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{8E551086-7F30-4245-95B5-03B36822BBC8}</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262-41F5-9326-8F9BB1E47721}"/>
                </c:ext>
              </c:extLst>
            </c:dLbl>
            <c:dLbl>
              <c:idx val="16"/>
              <c:layout>
                <c:manualLayout>
                  <c:x val="-4.5160355153971404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{CDCFD626-AD13-4262-A422-6B214AEA27A3}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262-41F5-9326-8F9BB1E47721}"/>
                </c:ext>
              </c:extLst>
            </c:dLbl>
            <c:dLbl>
              <c:idx val="24"/>
              <c:layout>
                <c:manualLayout>
                  <c:x val="-1.8235628084250128E-2"/>
                  <c:y val="-6.2416647087793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{6DF16067-9FA6-4C4A-867B-D5049C090A73}</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262-41F5-9326-8F9BB1E47721}"/>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{FBDF1F3B-D25B-41C3-84CF-C78E9DA1B326}</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262-41F5-9326-8F9BB1E477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10.8</c:v>
                </c:pt>
                <c:pt idx="8">
                  <c:v>10.199999999999999</c:v>
                </c:pt>
                <c:pt idx="16">
                  <c:v>9.9</c:v>
                </c:pt>
                <c:pt idx="24">
                  <c:v>9.9</c:v>
                </c:pt>
                <c:pt idx="32">
                  <c:v>9.9</c:v>
                </c:pt>
              </c:numCache>
            </c:numRef>
          </c:xVal>
          <c:yVal>
            <c:numRef>
              <c:f>[1]公会計指標分析・財政指標組合せ分析表!$BP$77:$DC$77</c:f>
              <c:numCache>
                <c:formatCode>General</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7262-41F5-9326-8F9BB1E47721}"/>
            </c:ext>
          </c:extLst>
        </c:ser>
        <c:dLbls>
          <c:showLegendKey val="0"/>
          <c:showVal val="1"/>
          <c:showCatName val="0"/>
          <c:showSerName val="0"/>
          <c:showPercent val="0"/>
          <c:showBubbleSize val="0"/>
        </c:dLbls>
        <c:axId val="84219776"/>
        <c:axId val="84234240"/>
      </c:scatterChart>
      <c:valAx>
        <c:axId val="84219776"/>
        <c:scaling>
          <c:orientation val="minMax"/>
          <c:max val="11.2"/>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年度の実質公債費比率は</a:t>
          </a:r>
          <a:r>
            <a:rPr kumimoji="1" lang="ja-JP" altLang="en-US" sz="1100">
              <a:solidFill>
                <a:sysClr val="windowText" lastClr="000000"/>
              </a:solidFill>
              <a:effectLst/>
              <a:latin typeface="+mn-lt"/>
              <a:ea typeface="+mn-ea"/>
              <a:cs typeface="+mn-cs"/>
            </a:rPr>
            <a:t>、平成２８年</a:t>
          </a:r>
          <a:r>
            <a:rPr kumimoji="1" lang="ja-JP" altLang="ja-JP" sz="1100">
              <a:solidFill>
                <a:sysClr val="windowText" lastClr="000000"/>
              </a:solidFill>
              <a:effectLst/>
              <a:latin typeface="+mn-lt"/>
              <a:ea typeface="+mn-ea"/>
              <a:cs typeface="+mn-cs"/>
            </a:rPr>
            <a:t>熊本地震に係る</a:t>
          </a:r>
          <a:r>
            <a:rPr kumimoji="1" lang="ja-JP" altLang="en-US" sz="1100">
              <a:solidFill>
                <a:sysClr val="windowText" lastClr="000000"/>
              </a:solidFill>
              <a:effectLst/>
              <a:latin typeface="+mn-lt"/>
              <a:ea typeface="+mn-ea"/>
              <a:cs typeface="+mn-cs"/>
            </a:rPr>
            <a:t>歳入欠かん等債や公営住宅建設事業債の</a:t>
          </a:r>
          <a:r>
            <a:rPr kumimoji="1" lang="ja-JP" altLang="ja-JP" sz="1100">
              <a:solidFill>
                <a:sysClr val="windowText" lastClr="000000"/>
              </a:solidFill>
              <a:effectLst/>
              <a:latin typeface="+mn-lt"/>
              <a:ea typeface="+mn-ea"/>
              <a:cs typeface="+mn-cs"/>
            </a:rPr>
            <a:t>償還に伴い上昇した。今後、熊本地震</a:t>
          </a:r>
          <a:r>
            <a:rPr kumimoji="1" lang="ja-JP" altLang="en-US" sz="1100">
              <a:solidFill>
                <a:sysClr val="windowText" lastClr="000000"/>
              </a:solidFill>
              <a:effectLst/>
              <a:latin typeface="+mn-lt"/>
              <a:ea typeface="+mn-ea"/>
              <a:cs typeface="+mn-cs"/>
            </a:rPr>
            <a:t>関連</a:t>
          </a:r>
          <a:r>
            <a:rPr kumimoji="1" lang="ja-JP" altLang="ja-JP" sz="1100">
              <a:solidFill>
                <a:sysClr val="windowText" lastClr="000000"/>
              </a:solidFill>
              <a:effectLst/>
              <a:latin typeface="+mn-lt"/>
              <a:ea typeface="+mn-ea"/>
              <a:cs typeface="+mn-cs"/>
            </a:rPr>
            <a:t>に係る</a:t>
          </a:r>
          <a:r>
            <a:rPr kumimoji="1" lang="ja-JP" altLang="en-US" sz="1100">
              <a:solidFill>
                <a:sysClr val="windowText" lastClr="000000"/>
              </a:solidFill>
              <a:effectLst/>
              <a:latin typeface="+mn-lt"/>
              <a:ea typeface="+mn-ea"/>
              <a:cs typeface="+mn-cs"/>
            </a:rPr>
            <a:t>地方債償還が本格化する</a:t>
          </a:r>
          <a:r>
            <a:rPr kumimoji="1" lang="ja-JP" altLang="ja-JP" sz="1100">
              <a:solidFill>
                <a:sysClr val="windowText" lastClr="000000"/>
              </a:solidFill>
              <a:effectLst/>
              <a:latin typeface="+mn-lt"/>
              <a:ea typeface="+mn-ea"/>
              <a:cs typeface="+mn-cs"/>
            </a:rPr>
            <a:t>ことから上昇する</a:t>
          </a:r>
          <a:r>
            <a:rPr kumimoji="1" lang="ja-JP" altLang="en-US" sz="1100">
              <a:solidFill>
                <a:sysClr val="windowText" lastClr="000000"/>
              </a:solidFill>
              <a:effectLst/>
              <a:latin typeface="+mn-lt"/>
              <a:ea typeface="+mn-ea"/>
              <a:cs typeface="+mn-cs"/>
            </a:rPr>
            <a:t>見込みである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事業実施</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は、交付税算入率の高い過疎対策事業債や合併特例事業債を活用し、</a:t>
          </a:r>
          <a:r>
            <a:rPr kumimoji="1" lang="ja-JP" altLang="ja-JP" sz="1100">
              <a:solidFill>
                <a:schemeClr val="dk1"/>
              </a:solidFill>
              <a:effectLst/>
              <a:latin typeface="+mn-lt"/>
              <a:ea typeface="+mn-ea"/>
              <a:cs typeface="+mn-cs"/>
            </a:rPr>
            <a:t>実質公債費比率の上昇を抑制していく必要がある。</a:t>
          </a:r>
          <a:endParaRPr lang="ja-JP" altLang="ja-JP" sz="1400">
            <a:effectLst/>
          </a:endParaRPr>
        </a:p>
        <a:p>
          <a:r>
            <a:rPr kumimoji="1" lang="ja-JP" altLang="ja-JP" sz="1100">
              <a:solidFill>
                <a:schemeClr val="dk1"/>
              </a:solidFill>
              <a:effectLst/>
              <a:latin typeface="+mn-lt"/>
              <a:ea typeface="+mn-ea"/>
              <a:cs typeface="+mn-cs"/>
            </a:rPr>
            <a:t>今後も交付税算入率を十分考慮した計画的な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の発行に努める。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満期一括償還の地方債は利用していない。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熊本地震に係る災害復旧事業や合併特例事業などにより地方債が増加したことで、将来負担額が増加した。同様に災害公営住宅の建設に伴う公営住宅使用料や、基準財政需要額算入見込額も増加したが、将来負担額が充当可能財源を上回ったことから将来負担比率は</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熊本地震関連の災害復旧事業をはじめ、統合小学校建設事業、旧久木野庁舎利活用事業などの大型事業も計画されていることから地方債</a:t>
          </a:r>
          <a:r>
            <a:rPr kumimoji="1" lang="ja-JP" altLang="ja-JP" sz="1100">
              <a:solidFill>
                <a:schemeClr val="dk1"/>
              </a:solidFill>
              <a:effectLst/>
              <a:latin typeface="+mn-lt"/>
              <a:ea typeface="+mn-ea"/>
              <a:cs typeface="+mn-cs"/>
            </a:rPr>
            <a:t>発行額の増加及び、基金残高</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減少する見込みであ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将来負担額の増加が</a:t>
          </a:r>
          <a:r>
            <a:rPr kumimoji="1" lang="ja-JP" altLang="en-US" sz="1100">
              <a:solidFill>
                <a:schemeClr val="dk1"/>
              </a:solidFill>
              <a:effectLst/>
              <a:latin typeface="+mn-lt"/>
              <a:ea typeface="+mn-ea"/>
              <a:cs typeface="+mn-cs"/>
            </a:rPr>
            <a:t>予想される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今後も引き続き、交付税算入率の高い起債を活用しつつも事業実施の適正化を図り、財政健全化に努める必要がある。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熊本県南阿蘇村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熊本地震からの復旧・復興の目的に設置した災害復興基金を、公共土木災害復旧事業や</a:t>
          </a:r>
          <a:r>
            <a:rPr kumimoji="1" lang="ja-JP" altLang="en-US" sz="1100">
              <a:solidFill>
                <a:schemeClr val="tx1"/>
              </a:solidFill>
              <a:effectLst/>
              <a:latin typeface="+mn-lt"/>
              <a:ea typeface="+mn-ea"/>
              <a:cs typeface="+mn-cs"/>
            </a:rPr>
            <a:t>農業用施設瀬災害復旧事業</a:t>
          </a:r>
          <a:r>
            <a:rPr kumimoji="1" lang="ja-JP" altLang="ja-JP" sz="1100">
              <a:solidFill>
                <a:schemeClr val="tx1"/>
              </a:solidFill>
              <a:effectLst/>
              <a:latin typeface="+mn-lt"/>
              <a:ea typeface="+mn-ea"/>
              <a:cs typeface="+mn-cs"/>
            </a:rPr>
            <a:t>などに</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億</a:t>
          </a:r>
          <a:r>
            <a:rPr kumimoji="1" lang="ja-JP" altLang="en-US" sz="1100">
              <a:solidFill>
                <a:schemeClr val="tx1"/>
              </a:solidFill>
              <a:effectLst/>
              <a:latin typeface="+mn-lt"/>
              <a:ea typeface="+mn-ea"/>
              <a:cs typeface="+mn-cs"/>
            </a:rPr>
            <a:t>９３</a:t>
          </a:r>
          <a:r>
            <a:rPr kumimoji="1" lang="ja-JP" altLang="ja-JP" sz="1100">
              <a:solidFill>
                <a:schemeClr val="tx1"/>
              </a:solidFill>
              <a:effectLst/>
              <a:latin typeface="+mn-lt"/>
              <a:ea typeface="+mn-ea"/>
              <a:cs typeface="+mn-cs"/>
            </a:rPr>
            <a:t>百万円を取り崩したことから、基金全体としては１億</a:t>
          </a:r>
          <a:r>
            <a:rPr kumimoji="1" lang="ja-JP" altLang="en-US" sz="1100">
              <a:solidFill>
                <a:schemeClr val="tx1"/>
              </a:solidFill>
              <a:effectLst/>
              <a:latin typeface="+mn-lt"/>
              <a:ea typeface="+mn-ea"/>
              <a:cs typeface="+mn-cs"/>
            </a:rPr>
            <a:t>７０</a:t>
          </a:r>
          <a:r>
            <a:rPr kumimoji="1" lang="ja-JP" altLang="ja-JP" sz="1100">
              <a:solidFill>
                <a:schemeClr val="tx1"/>
              </a:solidFill>
              <a:effectLst/>
              <a:latin typeface="+mn-lt"/>
              <a:ea typeface="+mn-ea"/>
              <a:cs typeface="+mn-cs"/>
            </a:rPr>
            <a:t>百万円の減となっている。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mn-lt"/>
              <a:ea typeface="+mn-ea"/>
              <a:cs typeface="+mn-cs"/>
            </a:rPr>
            <a:t>令和元年度をもって普通交付税の合併特例期間が終了</a:t>
          </a:r>
          <a:r>
            <a:rPr kumimoji="1" lang="ja-JP" altLang="en-US" sz="1100">
              <a:solidFill>
                <a:schemeClr val="tx1"/>
              </a:solidFill>
              <a:effectLst/>
              <a:latin typeface="+mn-lt"/>
              <a:ea typeface="+mn-ea"/>
              <a:cs typeface="+mn-cs"/>
            </a:rPr>
            <a:t>した</a:t>
          </a:r>
          <a:r>
            <a:rPr kumimoji="1" lang="ja-JP" altLang="ja-JP" sz="1100">
              <a:solidFill>
                <a:schemeClr val="tx1"/>
              </a:solidFill>
              <a:effectLst/>
              <a:latin typeface="+mn-lt"/>
              <a:ea typeface="+mn-ea"/>
              <a:cs typeface="+mn-cs"/>
            </a:rPr>
            <a:t>ことや、令和</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年度から熊本地震による</a:t>
          </a:r>
          <a:r>
            <a:rPr kumimoji="1" lang="ja-JP" altLang="en-US" sz="1100">
              <a:solidFill>
                <a:schemeClr val="tx1"/>
              </a:solidFill>
              <a:effectLst/>
              <a:latin typeface="+mn-lt"/>
              <a:ea typeface="+mn-ea"/>
              <a:cs typeface="+mn-cs"/>
            </a:rPr>
            <a:t>地方債</a:t>
          </a:r>
          <a:r>
            <a:rPr kumimoji="1" lang="ja-JP" altLang="ja-JP" sz="1100">
              <a:solidFill>
                <a:schemeClr val="tx1"/>
              </a:solidFill>
              <a:effectLst/>
              <a:latin typeface="+mn-lt"/>
              <a:ea typeface="+mn-ea"/>
              <a:cs typeface="+mn-cs"/>
            </a:rPr>
            <a:t>償還が本格化することに伴い、財政調整基金の取り崩しは避けられない見込みである。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また、熊本地震の影響により人口減少が進行しており、地震前の平成２８年３月３１日から</a:t>
          </a:r>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年３月３１日時点で約１，</a:t>
          </a:r>
          <a:r>
            <a:rPr kumimoji="1" lang="ja-JP" altLang="en-US" sz="1100">
              <a:solidFill>
                <a:schemeClr val="tx1"/>
              </a:solidFill>
              <a:effectLst/>
              <a:latin typeface="+mn-lt"/>
              <a:ea typeface="+mn-ea"/>
              <a:cs typeface="+mn-cs"/>
            </a:rPr>
            <a:t>２００</a:t>
          </a:r>
          <a:r>
            <a:rPr kumimoji="1" lang="ja-JP" altLang="ja-JP" sz="1100">
              <a:solidFill>
                <a:schemeClr val="tx1"/>
              </a:solidFill>
              <a:effectLst/>
              <a:latin typeface="+mn-lt"/>
              <a:ea typeface="+mn-ea"/>
              <a:cs typeface="+mn-cs"/>
            </a:rPr>
            <a:t>人の人口減少となって</a:t>
          </a:r>
          <a:r>
            <a:rPr kumimoji="1" lang="ja-JP" altLang="en-US" sz="1100">
              <a:solidFill>
                <a:schemeClr val="tx1"/>
              </a:solidFill>
              <a:effectLst/>
              <a:latin typeface="+mn-lt"/>
              <a:ea typeface="+mn-ea"/>
              <a:cs typeface="+mn-cs"/>
            </a:rPr>
            <a:t>いる。</a:t>
          </a:r>
          <a:r>
            <a:rPr kumimoji="1" lang="ja-JP" altLang="ja-JP" sz="1100">
              <a:solidFill>
                <a:schemeClr val="tx1"/>
              </a:solidFill>
              <a:effectLst/>
              <a:latin typeface="+mn-lt"/>
              <a:ea typeface="+mn-ea"/>
              <a:cs typeface="+mn-cs"/>
            </a:rPr>
            <a:t>今後は、人口減少に歯止めをかけるためにも</a:t>
          </a:r>
          <a:r>
            <a:rPr kumimoji="1" lang="ja-JP" altLang="en-US" sz="1100">
              <a:solidFill>
                <a:schemeClr val="tx1"/>
              </a:solidFill>
              <a:effectLst/>
              <a:latin typeface="+mn-lt"/>
              <a:ea typeface="+mn-ea"/>
              <a:cs typeface="+mn-cs"/>
            </a:rPr>
            <a:t>移住定住を促進する事業が推進していく</a:t>
          </a:r>
          <a:r>
            <a:rPr kumimoji="1" lang="ja-JP" altLang="ja-JP" sz="1100">
              <a:solidFill>
                <a:schemeClr val="tx1"/>
              </a:solidFill>
              <a:effectLst/>
              <a:latin typeface="+mn-lt"/>
              <a:ea typeface="+mn-ea"/>
              <a:cs typeface="+mn-cs"/>
            </a:rPr>
            <a:t>ことから、特定目的基金</a:t>
          </a:r>
          <a:r>
            <a:rPr kumimoji="1" lang="ja-JP" altLang="en-US" sz="1100">
              <a:solidFill>
                <a:schemeClr val="tx1"/>
              </a:solidFill>
              <a:effectLst/>
              <a:latin typeface="+mn-lt"/>
              <a:ea typeface="+mn-ea"/>
              <a:cs typeface="+mn-cs"/>
            </a:rPr>
            <a:t>を取り崩していく見込みである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・合併振興基金については、地域振興に役立てたい。</a:t>
          </a:r>
          <a:endParaRPr lang="ja-JP" altLang="ja-JP" sz="1400">
            <a:effectLst/>
          </a:endParaRPr>
        </a:p>
        <a:p>
          <a:r>
            <a:rPr kumimoji="1" lang="ja-JP" altLang="ja-JP" sz="1100">
              <a:solidFill>
                <a:schemeClr val="dk1"/>
              </a:solidFill>
              <a:effectLst/>
              <a:latin typeface="+mn-lt"/>
              <a:ea typeface="+mn-ea"/>
              <a:cs typeface="+mn-cs"/>
            </a:rPr>
            <a:t>　・災害復興基金については、熊本地震に係る災害復旧復興事業に充当。</a:t>
          </a:r>
          <a:endParaRPr lang="ja-JP" altLang="ja-JP" sz="1400">
            <a:effectLst/>
          </a:endParaRPr>
        </a:p>
        <a:p>
          <a:r>
            <a:rPr kumimoji="1" lang="ja-JP" altLang="ja-JP" sz="1100">
              <a:solidFill>
                <a:schemeClr val="dk1"/>
              </a:solidFill>
              <a:effectLst/>
              <a:latin typeface="+mn-lt"/>
              <a:ea typeface="+mn-ea"/>
              <a:cs typeface="+mn-cs"/>
            </a:rPr>
            <a:t>　・合併特例措置逓減対策事業準備金については、普通交付税の減額に備えるために積み立てたもの。</a:t>
          </a:r>
          <a:endParaRPr lang="ja-JP" altLang="ja-JP" sz="1400">
            <a:effectLst/>
          </a:endParaRPr>
        </a:p>
        <a:p>
          <a:r>
            <a:rPr kumimoji="1" lang="ja-JP" altLang="ja-JP" sz="1100">
              <a:solidFill>
                <a:schemeClr val="dk1"/>
              </a:solidFill>
              <a:effectLst/>
              <a:latin typeface="+mn-lt"/>
              <a:ea typeface="+mn-ea"/>
              <a:cs typeface="+mn-cs"/>
            </a:rPr>
            <a:t>　・地域福祉基金については、地域福祉の増進に役立てたい。</a:t>
          </a:r>
          <a:endParaRPr lang="ja-JP" altLang="ja-JP" sz="1400">
            <a:effectLst/>
          </a:endParaRPr>
        </a:p>
        <a:p>
          <a:r>
            <a:rPr kumimoji="1" lang="ja-JP" altLang="ja-JP" sz="1100">
              <a:solidFill>
                <a:schemeClr val="dk1"/>
              </a:solidFill>
              <a:effectLst/>
              <a:latin typeface="+mn-lt"/>
              <a:ea typeface="+mn-ea"/>
              <a:cs typeface="+mn-cs"/>
            </a:rPr>
            <a:t>　・公共施設等整備基金については、公共施設の建設及び改修などの整備に充当。</a:t>
          </a:r>
          <a:endParaRPr lang="ja-JP" altLang="ja-JP" sz="1400">
            <a:effectLst/>
          </a:endParaRPr>
        </a:p>
        <a:p>
          <a:r>
            <a:rPr kumimoji="1" lang="ja-JP" altLang="ja-JP" sz="1100">
              <a:solidFill>
                <a:schemeClr val="dk1"/>
              </a:solidFill>
              <a:effectLst/>
              <a:latin typeface="+mn-lt"/>
              <a:ea typeface="+mn-ea"/>
              <a:cs typeface="+mn-cs"/>
            </a:rPr>
            <a:t>　・農業基金については、農業の振興と活性化のために役立てたい。</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災害復興基金を、公共土木災害復旧事業</a:t>
          </a:r>
          <a:r>
            <a:rPr kumimoji="1" lang="ja-JP" altLang="en-US" sz="1100" b="0" i="0" baseline="0">
              <a:solidFill>
                <a:schemeClr val="dk1"/>
              </a:solidFill>
              <a:effectLst/>
              <a:latin typeface="+mn-lt"/>
              <a:ea typeface="+mn-ea"/>
              <a:cs typeface="+mn-cs"/>
            </a:rPr>
            <a:t>などに２</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９３</a:t>
          </a:r>
          <a:r>
            <a:rPr kumimoji="1" lang="ja-JP" altLang="ja-JP" sz="1100" b="0" i="0" baseline="0">
              <a:solidFill>
                <a:schemeClr val="dk1"/>
              </a:solidFill>
              <a:effectLst/>
              <a:latin typeface="+mn-lt"/>
              <a:ea typeface="+mn-ea"/>
              <a:cs typeface="+mn-cs"/>
            </a:rPr>
            <a:t>百万円取り崩</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農業基金を、そば作付振興のため１</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取り崩した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合併特例逓減対策準備基金</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財政調整基金に１億６４</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振り替えた</a:t>
          </a:r>
          <a:r>
            <a:rPr kumimoji="1" lang="ja-JP" altLang="ja-JP"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mn-lt"/>
              <a:ea typeface="+mn-ea"/>
              <a:cs typeface="+mn-cs"/>
            </a:rPr>
            <a:t>令和元年度で普通交付税の合併特例期間が終了</a:t>
          </a:r>
          <a:r>
            <a:rPr kumimoji="1" lang="ja-JP" altLang="en-US" sz="1100">
              <a:solidFill>
                <a:schemeClr val="tx1"/>
              </a:solidFill>
              <a:effectLst/>
              <a:latin typeface="+mn-lt"/>
              <a:ea typeface="+mn-ea"/>
              <a:cs typeface="+mn-cs"/>
            </a:rPr>
            <a:t>した</a:t>
          </a:r>
          <a:r>
            <a:rPr kumimoji="1" lang="ja-JP" altLang="ja-JP" sz="1100">
              <a:solidFill>
                <a:schemeClr val="tx1"/>
              </a:solidFill>
              <a:effectLst/>
              <a:latin typeface="+mn-lt"/>
              <a:ea typeface="+mn-ea"/>
              <a:cs typeface="+mn-cs"/>
            </a:rPr>
            <a:t>ことから、その対応として合併特例逓減対策準備基金の活用を予定している。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今後は、</a:t>
          </a:r>
          <a:r>
            <a:rPr kumimoji="1" lang="ja-JP" altLang="en-US" sz="1100">
              <a:solidFill>
                <a:schemeClr val="tx1"/>
              </a:solidFill>
              <a:effectLst/>
              <a:latin typeface="+mn-lt"/>
              <a:ea typeface="+mn-ea"/>
              <a:cs typeface="+mn-cs"/>
            </a:rPr>
            <a:t>立野駅周辺</a:t>
          </a:r>
          <a:r>
            <a:rPr kumimoji="1"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事業</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あそ望の郷機能拡張事業</a:t>
          </a:r>
          <a:r>
            <a:rPr kumimoji="1" lang="ja-JP" altLang="ja-JP" sz="1100">
              <a:solidFill>
                <a:schemeClr val="tx1"/>
              </a:solidFill>
              <a:effectLst/>
              <a:latin typeface="+mn-lt"/>
              <a:ea typeface="+mn-ea"/>
              <a:cs typeface="+mn-cs"/>
            </a:rPr>
            <a:t>のため</a:t>
          </a:r>
          <a:r>
            <a:rPr kumimoji="1" lang="ja-JP" altLang="en-US"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公共施設等整備基金の活用を予定している。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合併特例措置逓減対策事業準備金</a:t>
          </a:r>
          <a:r>
            <a:rPr kumimoji="1" lang="ja-JP" altLang="en-US" sz="1100">
              <a:solidFill>
                <a:schemeClr val="dk1"/>
              </a:solidFill>
              <a:effectLst/>
              <a:latin typeface="+mn-lt"/>
              <a:ea typeface="+mn-ea"/>
              <a:cs typeface="+mn-cs"/>
            </a:rPr>
            <a:t>から財政調整基金へ１億６４</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振り替えた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令和元年度で普通交付税の合併特例期間が終了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ことや、令和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年度から熊本地震による起債償還が本格化することに伴い財政運営</a:t>
          </a:r>
          <a:r>
            <a:rPr kumimoji="1" lang="ja-JP" altLang="en-US" sz="1100">
              <a:solidFill>
                <a:schemeClr val="dk1"/>
              </a:solidFill>
              <a:effectLst/>
              <a:latin typeface="+mn-lt"/>
              <a:ea typeface="+mn-ea"/>
              <a:cs typeface="+mn-cs"/>
            </a:rPr>
            <a:t>の厳しさを増しているため、令和２年度から</a:t>
          </a:r>
          <a:r>
            <a:rPr kumimoji="1" lang="ja-JP" altLang="ja-JP" sz="1100">
              <a:solidFill>
                <a:schemeClr val="dk1"/>
              </a:solidFill>
              <a:effectLst/>
              <a:latin typeface="+mn-lt"/>
              <a:ea typeface="+mn-ea"/>
              <a:cs typeface="+mn-cs"/>
            </a:rPr>
            <a:t>財政調整基金の取り崩しは避けられない見込み。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熊本地震災害廃棄物処理基金補助金１億２１百万円を積み立てた。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災害対策債の償還に充当する</a:t>
          </a:r>
          <a:r>
            <a:rPr kumimoji="1" lang="ja-JP" altLang="en-US" sz="1100">
              <a:solidFill>
                <a:schemeClr val="dk1"/>
              </a:solidFill>
              <a:effectLst/>
              <a:latin typeface="+mn-lt"/>
              <a:ea typeface="+mn-ea"/>
              <a:cs typeface="+mn-cs"/>
            </a:rPr>
            <a:t>ため減少する</a:t>
          </a:r>
          <a:r>
            <a:rPr kumimoji="1" lang="ja-JP" altLang="ja-JP" sz="1100">
              <a:solidFill>
                <a:schemeClr val="dk1"/>
              </a:solidFill>
              <a:effectLst/>
              <a:latin typeface="+mn-lt"/>
              <a:ea typeface="+mn-ea"/>
              <a:cs typeface="+mn-cs"/>
            </a:rPr>
            <a:t>見込み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・合併振興基金については、地域振興に役立てたい。</a:t>
          </a:r>
          <a:endParaRPr lang="ja-JP" altLang="ja-JP" sz="1400">
            <a:effectLst/>
          </a:endParaRPr>
        </a:p>
        <a:p>
          <a:r>
            <a:rPr kumimoji="1" lang="ja-JP" altLang="ja-JP" sz="1100">
              <a:solidFill>
                <a:schemeClr val="dk1"/>
              </a:solidFill>
              <a:effectLst/>
              <a:latin typeface="+mn-lt"/>
              <a:ea typeface="+mn-ea"/>
              <a:cs typeface="+mn-cs"/>
            </a:rPr>
            <a:t>　・災害復興基金については、熊本地震に係る災害復旧復興事業に充当。</a:t>
          </a:r>
          <a:endParaRPr lang="ja-JP" altLang="ja-JP" sz="1400">
            <a:effectLst/>
          </a:endParaRPr>
        </a:p>
        <a:p>
          <a:r>
            <a:rPr kumimoji="1" lang="ja-JP" altLang="ja-JP" sz="1100">
              <a:solidFill>
                <a:schemeClr val="dk1"/>
              </a:solidFill>
              <a:effectLst/>
              <a:latin typeface="+mn-lt"/>
              <a:ea typeface="+mn-ea"/>
              <a:cs typeface="+mn-cs"/>
            </a:rPr>
            <a:t>　・合併特例措置逓減対策事業準備金については、普通交付税の減額に備えるために積み立てたもの。</a:t>
          </a:r>
          <a:endParaRPr lang="ja-JP" altLang="ja-JP" sz="1400">
            <a:effectLst/>
          </a:endParaRPr>
        </a:p>
        <a:p>
          <a:r>
            <a:rPr kumimoji="1" lang="ja-JP" altLang="ja-JP" sz="1100">
              <a:solidFill>
                <a:schemeClr val="dk1"/>
              </a:solidFill>
              <a:effectLst/>
              <a:latin typeface="+mn-lt"/>
              <a:ea typeface="+mn-ea"/>
              <a:cs typeface="+mn-cs"/>
            </a:rPr>
            <a:t>　・地域福祉基金については、地域福祉の増進に役立てたい。</a:t>
          </a:r>
          <a:endParaRPr lang="ja-JP" altLang="ja-JP" sz="1400">
            <a:effectLst/>
          </a:endParaRPr>
        </a:p>
        <a:p>
          <a:r>
            <a:rPr kumimoji="1" lang="ja-JP" altLang="ja-JP" sz="1100">
              <a:solidFill>
                <a:schemeClr val="dk1"/>
              </a:solidFill>
              <a:effectLst/>
              <a:latin typeface="+mn-lt"/>
              <a:ea typeface="+mn-ea"/>
              <a:cs typeface="+mn-cs"/>
            </a:rPr>
            <a:t>　・公共施設等整備基金については、公共施設の建設及び改修などの整備に充当。</a:t>
          </a:r>
          <a:endParaRPr lang="ja-JP" altLang="ja-JP" sz="1400">
            <a:effectLst/>
          </a:endParaRPr>
        </a:p>
        <a:p>
          <a:r>
            <a:rPr kumimoji="1" lang="ja-JP" altLang="ja-JP" sz="1100">
              <a:solidFill>
                <a:schemeClr val="dk1"/>
              </a:solidFill>
              <a:effectLst/>
              <a:latin typeface="+mn-lt"/>
              <a:ea typeface="+mn-ea"/>
              <a:cs typeface="+mn-cs"/>
            </a:rPr>
            <a:t>　・農業基金については、農業の振興と活性化のために役立てたい。</a:t>
          </a:r>
          <a:endParaRPr lang="ja-JP" altLang="ja-JP" sz="1400">
            <a:effectLst/>
          </a:endParaRPr>
        </a:p>
        <a:p>
          <a:r>
            <a:rPr kumimoji="1" lang="ja-JP" altLang="ja-JP" sz="1100">
              <a:solidFill>
                <a:schemeClr val="dk1"/>
              </a:solidFill>
              <a:effectLst/>
              <a:latin typeface="+mn-lt"/>
              <a:ea typeface="+mn-ea"/>
              <a:cs typeface="+mn-cs"/>
            </a:rPr>
            <a:t>　・電源立地地域対策交付金事業基金については、同事業の実施のために活用。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い水準にあるが、それぞれの公共施設等について個別施設計画を策定済みであり、当該計画に基づきながら老朽化した施設の集約化・複合化や除却を進め、施設の維持管理を適切に進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9" name="直線コネクタ 68"/>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0"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1" name="直線コネクタ 70"/>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2"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3" name="直線コネクタ 72"/>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4" name="有形固定資産減価償却率平均値テキスト"/>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5" name="フローチャート: 判断 74"/>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6" name="フローチャート: 判断 75"/>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7" name="フローチャート: 判断 76"/>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8" name="フローチャート: 判断 77"/>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9" name="フローチャート: 判断 78"/>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5" name="楕円 84"/>
        <xdr:cNvSpPr/>
      </xdr:nvSpPr>
      <xdr:spPr>
        <a:xfrm>
          <a:off x="4711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6" name="有形固定資産減価償却率該当値テキスト"/>
        <xdr:cNvSpPr txBox="1"/>
      </xdr:nvSpPr>
      <xdr:spPr>
        <a:xfrm>
          <a:off x="4813300"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130901</xdr:rowOff>
    </xdr:from>
    <xdr:to>
      <xdr:col>19</xdr:col>
      <xdr:colOff>187325</xdr:colOff>
      <xdr:row>33</xdr:row>
      <xdr:rowOff>61051</xdr:rowOff>
    </xdr:to>
    <xdr:sp macro="" textlink="">
      <xdr:nvSpPr>
        <xdr:cNvPr id="87" name="楕円 86"/>
        <xdr:cNvSpPr/>
      </xdr:nvSpPr>
      <xdr:spPr>
        <a:xfrm>
          <a:off x="4000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113847</xdr:rowOff>
    </xdr:from>
    <xdr:to>
      <xdr:col>23</xdr:col>
      <xdr:colOff>85725</xdr:colOff>
      <xdr:row>33</xdr:row>
      <xdr:rowOff>10251</xdr:rowOff>
    </xdr:to>
    <xdr:cxnSp macro="">
      <xdr:nvCxnSpPr>
        <xdr:cNvPr id="88" name="直線コネクタ 87"/>
        <xdr:cNvCxnSpPr/>
      </xdr:nvCxnSpPr>
      <xdr:spPr>
        <a:xfrm flipV="1">
          <a:off x="4051300" y="6371772"/>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11883</xdr:rowOff>
    </xdr:from>
    <xdr:to>
      <xdr:col>15</xdr:col>
      <xdr:colOff>187325</xdr:colOff>
      <xdr:row>33</xdr:row>
      <xdr:rowOff>113483</xdr:rowOff>
    </xdr:to>
    <xdr:sp macro="" textlink="">
      <xdr:nvSpPr>
        <xdr:cNvPr id="89" name="楕円 88"/>
        <xdr:cNvSpPr/>
      </xdr:nvSpPr>
      <xdr:spPr>
        <a:xfrm>
          <a:off x="3238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10251</xdr:rowOff>
    </xdr:from>
    <xdr:to>
      <xdr:col>19</xdr:col>
      <xdr:colOff>136525</xdr:colOff>
      <xdr:row>33</xdr:row>
      <xdr:rowOff>62683</xdr:rowOff>
    </xdr:to>
    <xdr:cxnSp macro="">
      <xdr:nvCxnSpPr>
        <xdr:cNvPr id="90" name="直線コネクタ 89"/>
        <xdr:cNvCxnSpPr/>
      </xdr:nvCxnSpPr>
      <xdr:spPr>
        <a:xfrm flipV="1">
          <a:off x="3289300" y="643962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149406</xdr:rowOff>
    </xdr:from>
    <xdr:to>
      <xdr:col>11</xdr:col>
      <xdr:colOff>187325</xdr:colOff>
      <xdr:row>33</xdr:row>
      <xdr:rowOff>79556</xdr:rowOff>
    </xdr:to>
    <xdr:sp macro="" textlink="">
      <xdr:nvSpPr>
        <xdr:cNvPr id="91" name="楕円 90"/>
        <xdr:cNvSpPr/>
      </xdr:nvSpPr>
      <xdr:spPr>
        <a:xfrm>
          <a:off x="2476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28756</xdr:rowOff>
    </xdr:from>
    <xdr:to>
      <xdr:col>15</xdr:col>
      <xdr:colOff>136525</xdr:colOff>
      <xdr:row>33</xdr:row>
      <xdr:rowOff>62683</xdr:rowOff>
    </xdr:to>
    <xdr:cxnSp macro="">
      <xdr:nvCxnSpPr>
        <xdr:cNvPr id="92" name="直線コネクタ 91"/>
        <xdr:cNvCxnSpPr/>
      </xdr:nvCxnSpPr>
      <xdr:spPr>
        <a:xfrm>
          <a:off x="2527300" y="645813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4" name="n_2ave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6"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52178</xdr:rowOff>
    </xdr:from>
    <xdr:ext cx="405111" cy="259045"/>
    <xdr:sp macro="" textlink="">
      <xdr:nvSpPr>
        <xdr:cNvPr id="97" name="n_1mainValue有形固定資産減価償却率"/>
        <xdr:cNvSpPr txBox="1"/>
      </xdr:nvSpPr>
      <xdr:spPr>
        <a:xfrm>
          <a:off x="38360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104611</xdr:rowOff>
    </xdr:from>
    <xdr:ext cx="405111" cy="259045"/>
    <xdr:sp macro="" textlink="">
      <xdr:nvSpPr>
        <xdr:cNvPr id="98" name="n_2mainValue有形固定資産減価償却率"/>
        <xdr:cNvSpPr txBox="1"/>
      </xdr:nvSpPr>
      <xdr:spPr>
        <a:xfrm>
          <a:off x="3086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70683</xdr:rowOff>
    </xdr:from>
    <xdr:ext cx="405111" cy="259045"/>
    <xdr:sp macro="" textlink="">
      <xdr:nvSpPr>
        <xdr:cNvPr id="99" name="n_3mainValue有形固定資産減価償却率"/>
        <xdr:cNvSpPr txBox="1"/>
      </xdr:nvSpPr>
      <xdr:spPr>
        <a:xfrm>
          <a:off x="23247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2" name="正方形/長方形 101"/>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[ 1,290.7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から２８年度にかけて実施した新庁舎館建設事業や、平成２８年熊本地震に係る起債の発行により、将来負担額は増加傾向にある。類似団体と比較して職員数も多く、人件費が高い水準にあることから債務償還比率は類似団体の中で最も高い位置にあるため、令和７年度までに職員数を平成元年度比で２４人削減することしており、人件費の削減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9" name="テキスト ボックス 11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0" name="直線コネクタ 129"/>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1"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2" name="直線コネクタ 131"/>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3"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4" name="直線コネクタ 133"/>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5" name="債務償還比率平均値テキスト"/>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6" name="フローチャート: 判断 135"/>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7" name="フローチャート: 判断 136"/>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8" name="フローチャート: 判断 137"/>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9" name="フローチャート: 判断 138"/>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0" name="フローチャート: 判断 139"/>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108216</xdr:rowOff>
    </xdr:from>
    <xdr:to>
      <xdr:col>76</xdr:col>
      <xdr:colOff>73025</xdr:colOff>
      <xdr:row>34</xdr:row>
      <xdr:rowOff>38366</xdr:rowOff>
    </xdr:to>
    <xdr:sp macro="" textlink="">
      <xdr:nvSpPr>
        <xdr:cNvPr id="146" name="楕円 145"/>
        <xdr:cNvSpPr/>
      </xdr:nvSpPr>
      <xdr:spPr>
        <a:xfrm>
          <a:off x="14744700" y="6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23143</xdr:rowOff>
    </xdr:from>
    <xdr:ext cx="560923" cy="259045"/>
    <xdr:sp macro="" textlink="">
      <xdr:nvSpPr>
        <xdr:cNvPr id="147" name="債務償還比率該当値テキスト"/>
        <xdr:cNvSpPr txBox="1"/>
      </xdr:nvSpPr>
      <xdr:spPr>
        <a:xfrm>
          <a:off x="14846300" y="6452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128881</xdr:rowOff>
    </xdr:from>
    <xdr:to>
      <xdr:col>72</xdr:col>
      <xdr:colOff>123825</xdr:colOff>
      <xdr:row>34</xdr:row>
      <xdr:rowOff>59031</xdr:rowOff>
    </xdr:to>
    <xdr:sp macro="" textlink="">
      <xdr:nvSpPr>
        <xdr:cNvPr id="148" name="楕円 147"/>
        <xdr:cNvSpPr/>
      </xdr:nvSpPr>
      <xdr:spPr>
        <a:xfrm>
          <a:off x="14033500" y="65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159016</xdr:rowOff>
    </xdr:from>
    <xdr:to>
      <xdr:col>76</xdr:col>
      <xdr:colOff>22225</xdr:colOff>
      <xdr:row>34</xdr:row>
      <xdr:rowOff>8231</xdr:rowOff>
    </xdr:to>
    <xdr:cxnSp macro="">
      <xdr:nvCxnSpPr>
        <xdr:cNvPr id="149" name="直線コネクタ 148"/>
        <xdr:cNvCxnSpPr/>
      </xdr:nvCxnSpPr>
      <xdr:spPr>
        <a:xfrm flipV="1">
          <a:off x="14084300" y="6588391"/>
          <a:ext cx="711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40223</xdr:rowOff>
    </xdr:from>
    <xdr:to>
      <xdr:col>68</xdr:col>
      <xdr:colOff>123825</xdr:colOff>
      <xdr:row>32</xdr:row>
      <xdr:rowOff>141823</xdr:rowOff>
    </xdr:to>
    <xdr:sp macro="" textlink="">
      <xdr:nvSpPr>
        <xdr:cNvPr id="150" name="楕円 149"/>
        <xdr:cNvSpPr/>
      </xdr:nvSpPr>
      <xdr:spPr>
        <a:xfrm>
          <a:off x="13271500" y="62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91023</xdr:rowOff>
    </xdr:from>
    <xdr:to>
      <xdr:col>72</xdr:col>
      <xdr:colOff>73025</xdr:colOff>
      <xdr:row>34</xdr:row>
      <xdr:rowOff>8231</xdr:rowOff>
    </xdr:to>
    <xdr:cxnSp macro="">
      <xdr:nvCxnSpPr>
        <xdr:cNvPr id="151" name="直線コネクタ 150"/>
        <xdr:cNvCxnSpPr/>
      </xdr:nvCxnSpPr>
      <xdr:spPr>
        <a:xfrm>
          <a:off x="13322300" y="6348948"/>
          <a:ext cx="762000" cy="2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25999</xdr:rowOff>
    </xdr:from>
    <xdr:to>
      <xdr:col>64</xdr:col>
      <xdr:colOff>123825</xdr:colOff>
      <xdr:row>31</xdr:row>
      <xdr:rowOff>127599</xdr:rowOff>
    </xdr:to>
    <xdr:sp macro="" textlink="">
      <xdr:nvSpPr>
        <xdr:cNvPr id="152" name="楕円 151"/>
        <xdr:cNvSpPr/>
      </xdr:nvSpPr>
      <xdr:spPr>
        <a:xfrm>
          <a:off x="12509500" y="61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76799</xdr:rowOff>
    </xdr:from>
    <xdr:to>
      <xdr:col>68</xdr:col>
      <xdr:colOff>73025</xdr:colOff>
      <xdr:row>32</xdr:row>
      <xdr:rowOff>91023</xdr:rowOff>
    </xdr:to>
    <xdr:cxnSp macro="">
      <xdr:nvCxnSpPr>
        <xdr:cNvPr id="153" name="直線コネクタ 152"/>
        <xdr:cNvCxnSpPr/>
      </xdr:nvCxnSpPr>
      <xdr:spPr>
        <a:xfrm>
          <a:off x="12560300" y="6163274"/>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76200</xdr:rowOff>
    </xdr:from>
    <xdr:to>
      <xdr:col>60</xdr:col>
      <xdr:colOff>123825</xdr:colOff>
      <xdr:row>30</xdr:row>
      <xdr:rowOff>6350</xdr:rowOff>
    </xdr:to>
    <xdr:sp macro="" textlink="">
      <xdr:nvSpPr>
        <xdr:cNvPr id="154" name="楕円 153"/>
        <xdr:cNvSpPr/>
      </xdr:nvSpPr>
      <xdr:spPr>
        <a:xfrm>
          <a:off x="11747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127000</xdr:rowOff>
    </xdr:from>
    <xdr:to>
      <xdr:col>64</xdr:col>
      <xdr:colOff>73025</xdr:colOff>
      <xdr:row>31</xdr:row>
      <xdr:rowOff>76799</xdr:rowOff>
    </xdr:to>
    <xdr:cxnSp macro="">
      <xdr:nvCxnSpPr>
        <xdr:cNvPr id="155" name="直線コネクタ 154"/>
        <xdr:cNvCxnSpPr/>
      </xdr:nvCxnSpPr>
      <xdr:spPr>
        <a:xfrm>
          <a:off x="11798300" y="5870575"/>
          <a:ext cx="762000" cy="2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6" name="n_1aveValue債務償還比率"/>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7" name="n_2aveValue債務償還比率"/>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8" name="n_3aveValue債務償還比率"/>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59" name="n_4aveValue債務償還比率"/>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50158</xdr:rowOff>
    </xdr:from>
    <xdr:ext cx="560923" cy="259045"/>
    <xdr:sp macro="" textlink="">
      <xdr:nvSpPr>
        <xdr:cNvPr id="160" name="n_1mainValue債務償還比率"/>
        <xdr:cNvSpPr txBox="1"/>
      </xdr:nvSpPr>
      <xdr:spPr>
        <a:xfrm>
          <a:off x="13791138" y="66509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132950</xdr:rowOff>
    </xdr:from>
    <xdr:ext cx="560923" cy="259045"/>
    <xdr:sp macro="" textlink="">
      <xdr:nvSpPr>
        <xdr:cNvPr id="161" name="n_2mainValue債務償還比率"/>
        <xdr:cNvSpPr txBox="1"/>
      </xdr:nvSpPr>
      <xdr:spPr>
        <a:xfrm>
          <a:off x="13041838" y="6390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118726</xdr:rowOff>
    </xdr:from>
    <xdr:ext cx="469744" cy="259045"/>
    <xdr:sp macro="" textlink="">
      <xdr:nvSpPr>
        <xdr:cNvPr id="162" name="n_3mainValue債務償還比率"/>
        <xdr:cNvSpPr txBox="1"/>
      </xdr:nvSpPr>
      <xdr:spPr>
        <a:xfrm>
          <a:off x="12325427" y="62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168927</xdr:rowOff>
    </xdr:from>
    <xdr:ext cx="469744" cy="259045"/>
    <xdr:sp macro="" textlink="">
      <xdr:nvSpPr>
        <xdr:cNvPr id="163" name="n_4mainValue債務償還比率"/>
        <xdr:cNvSpPr txBox="1"/>
      </xdr:nvSpPr>
      <xdr:spPr>
        <a:xfrm>
          <a:off x="11563427"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4" name="【道路】&#10;有形固定資産減価償却率該当値テキスト"/>
        <xdr:cNvSpPr txBox="1"/>
      </xdr:nvSpPr>
      <xdr:spPr>
        <a:xfrm>
          <a:off x="4673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38</xdr:row>
      <xdr:rowOff>11430</xdr:rowOff>
    </xdr:to>
    <xdr:cxnSp macro="">
      <xdr:nvCxnSpPr>
        <xdr:cNvPr id="76" name="直線コネクタ 75"/>
        <xdr:cNvCxnSpPr/>
      </xdr:nvCxnSpPr>
      <xdr:spPr>
        <a:xfrm flipV="1">
          <a:off x="3797300" y="641604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7" name="楕円 76"/>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11430</xdr:rowOff>
    </xdr:to>
    <xdr:cxnSp macro="">
      <xdr:nvCxnSpPr>
        <xdr:cNvPr id="78" name="直線コネクタ 77"/>
        <xdr:cNvCxnSpPr/>
      </xdr:nvCxnSpPr>
      <xdr:spPr>
        <a:xfrm>
          <a:off x="2908300" y="6503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37</xdr:row>
      <xdr:rowOff>160020</xdr:rowOff>
    </xdr:to>
    <xdr:cxnSp macro="">
      <xdr:nvCxnSpPr>
        <xdr:cNvPr id="80" name="直線コネクタ 79"/>
        <xdr:cNvCxnSpPr/>
      </xdr:nvCxnSpPr>
      <xdr:spPr>
        <a:xfrm>
          <a:off x="2019300" y="6473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1" name="n_1aveValue【道路】&#10;有形固定資産減価償却率"/>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2" name="n_2ave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3"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4"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5"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30497</xdr:rowOff>
    </xdr:from>
    <xdr:ext cx="405111" cy="259045"/>
    <xdr:sp macro="" textlink="">
      <xdr:nvSpPr>
        <xdr:cNvPr id="86" name="n_2mainValue【道路】&#10;有形固定資産減価償却率"/>
        <xdr:cNvSpPr txBox="1"/>
      </xdr:nvSpPr>
      <xdr:spPr>
        <a:xfrm>
          <a:off x="2705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7" name="n_3main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1" name="直線コネクタ 110"/>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2"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3" name="直線コネクタ 112"/>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4"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5" name="直線コネクタ 114"/>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6" name="【道路】&#10;一人当たり延長平均値テキスト"/>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7" name="フローチャート: 判断 116"/>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8" name="フローチャート: 判断 117"/>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9" name="フローチャート: 判断 118"/>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0" name="フローチャート: 判断 119"/>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1" name="フローチャート: 判断 120"/>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74606</xdr:rowOff>
    </xdr:from>
    <xdr:to>
      <xdr:col>55</xdr:col>
      <xdr:colOff>50800</xdr:colOff>
      <xdr:row>37</xdr:row>
      <xdr:rowOff>4756</xdr:rowOff>
    </xdr:to>
    <xdr:sp macro="" textlink="">
      <xdr:nvSpPr>
        <xdr:cNvPr id="127" name="楕円 126"/>
        <xdr:cNvSpPr/>
      </xdr:nvSpPr>
      <xdr:spPr>
        <a:xfrm>
          <a:off x="10426700" y="62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97483</xdr:rowOff>
    </xdr:from>
    <xdr:ext cx="534377" cy="259045"/>
    <xdr:sp macro="" textlink="">
      <xdr:nvSpPr>
        <xdr:cNvPr id="128" name="【道路】&#10;一人当たり延長該当値テキスト"/>
        <xdr:cNvSpPr txBox="1"/>
      </xdr:nvSpPr>
      <xdr:spPr>
        <a:xfrm>
          <a:off x="10515600" y="60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90113</xdr:rowOff>
    </xdr:from>
    <xdr:to>
      <xdr:col>50</xdr:col>
      <xdr:colOff>165100</xdr:colOff>
      <xdr:row>37</xdr:row>
      <xdr:rowOff>20263</xdr:rowOff>
    </xdr:to>
    <xdr:sp macro="" textlink="">
      <xdr:nvSpPr>
        <xdr:cNvPr id="129" name="楕円 128"/>
        <xdr:cNvSpPr/>
      </xdr:nvSpPr>
      <xdr:spPr>
        <a:xfrm>
          <a:off x="9588500" y="62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125406</xdr:rowOff>
    </xdr:from>
    <xdr:to>
      <xdr:col>55</xdr:col>
      <xdr:colOff>0</xdr:colOff>
      <xdr:row>36</xdr:row>
      <xdr:rowOff>140913</xdr:rowOff>
    </xdr:to>
    <xdr:cxnSp macro="">
      <xdr:nvCxnSpPr>
        <xdr:cNvPr id="130" name="直線コネクタ 129"/>
        <xdr:cNvCxnSpPr/>
      </xdr:nvCxnSpPr>
      <xdr:spPr>
        <a:xfrm flipV="1">
          <a:off x="9639300" y="6297606"/>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144634</xdr:rowOff>
    </xdr:from>
    <xdr:to>
      <xdr:col>46</xdr:col>
      <xdr:colOff>38100</xdr:colOff>
      <xdr:row>36</xdr:row>
      <xdr:rowOff>74784</xdr:rowOff>
    </xdr:to>
    <xdr:sp macro="" textlink="">
      <xdr:nvSpPr>
        <xdr:cNvPr id="131" name="楕円 130"/>
        <xdr:cNvSpPr/>
      </xdr:nvSpPr>
      <xdr:spPr>
        <a:xfrm>
          <a:off x="8699500" y="6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23984</xdr:rowOff>
    </xdr:from>
    <xdr:to>
      <xdr:col>50</xdr:col>
      <xdr:colOff>114300</xdr:colOff>
      <xdr:row>36</xdr:row>
      <xdr:rowOff>140913</xdr:rowOff>
    </xdr:to>
    <xdr:cxnSp macro="">
      <xdr:nvCxnSpPr>
        <xdr:cNvPr id="132" name="直線コネクタ 131"/>
        <xdr:cNvCxnSpPr/>
      </xdr:nvCxnSpPr>
      <xdr:spPr>
        <a:xfrm>
          <a:off x="8750300" y="6196184"/>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169875</xdr:rowOff>
    </xdr:from>
    <xdr:to>
      <xdr:col>41</xdr:col>
      <xdr:colOff>101600</xdr:colOff>
      <xdr:row>36</xdr:row>
      <xdr:rowOff>100025</xdr:rowOff>
    </xdr:to>
    <xdr:sp macro="" textlink="">
      <xdr:nvSpPr>
        <xdr:cNvPr id="133" name="楕円 132"/>
        <xdr:cNvSpPr/>
      </xdr:nvSpPr>
      <xdr:spPr>
        <a:xfrm>
          <a:off x="7810500" y="61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23984</xdr:rowOff>
    </xdr:from>
    <xdr:to>
      <xdr:col>45</xdr:col>
      <xdr:colOff>177800</xdr:colOff>
      <xdr:row>36</xdr:row>
      <xdr:rowOff>49225</xdr:rowOff>
    </xdr:to>
    <xdr:cxnSp macro="">
      <xdr:nvCxnSpPr>
        <xdr:cNvPr id="134" name="直線コネクタ 133"/>
        <xdr:cNvCxnSpPr/>
      </xdr:nvCxnSpPr>
      <xdr:spPr>
        <a:xfrm flipV="1">
          <a:off x="7861300" y="6196184"/>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35" name="n_1aveValue【道路】&#10;一人当たり延長"/>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36" name="n_2aveValue【道路】&#10;一人当たり延長"/>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37" name="n_3aveValue【道路】&#10;一人当たり延長"/>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8"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36790</xdr:rowOff>
    </xdr:from>
    <xdr:ext cx="534377" cy="259045"/>
    <xdr:sp macro="" textlink="">
      <xdr:nvSpPr>
        <xdr:cNvPr id="139" name="n_1mainValue【道路】&#10;一人当たり延長"/>
        <xdr:cNvSpPr txBox="1"/>
      </xdr:nvSpPr>
      <xdr:spPr>
        <a:xfrm>
          <a:off x="9359411" y="60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91311</xdr:rowOff>
    </xdr:from>
    <xdr:ext cx="534377" cy="259045"/>
    <xdr:sp macro="" textlink="">
      <xdr:nvSpPr>
        <xdr:cNvPr id="140" name="n_2mainValue【道路】&#10;一人当たり延長"/>
        <xdr:cNvSpPr txBox="1"/>
      </xdr:nvSpPr>
      <xdr:spPr>
        <a:xfrm>
          <a:off x="8483111" y="59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116552</xdr:rowOff>
    </xdr:from>
    <xdr:ext cx="534377" cy="259045"/>
    <xdr:sp macro="" textlink="">
      <xdr:nvSpPr>
        <xdr:cNvPr id="141" name="n_3mainValue【道路】&#10;一人当たり延長"/>
        <xdr:cNvSpPr txBox="1"/>
      </xdr:nvSpPr>
      <xdr:spPr>
        <a:xfrm>
          <a:off x="7594111" y="59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6" name="直線コネクタ 165"/>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7"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8" name="直線コネクタ 167"/>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9"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0" name="直線コネクタ 169"/>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1"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2" name="フローチャート: 判断 171"/>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3" name="フローチャート: 判断 172"/>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4" name="フローチャート: 判断 173"/>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5" name="フローチャート: 判断 174"/>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6" name="フローチャート: 判断 175"/>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82" name="楕円 181"/>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66692</xdr:rowOff>
    </xdr:from>
    <xdr:ext cx="405111" cy="259045"/>
    <xdr:sp macro="" textlink="">
      <xdr:nvSpPr>
        <xdr:cNvPr id="183" name="【橋りょう・トンネル】&#10;有形固定資産減価償却率該当値テキスト"/>
        <xdr:cNvSpPr txBox="1"/>
      </xdr:nvSpPr>
      <xdr:spPr>
        <a:xfrm>
          <a:off x="46736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84" name="楕円 183"/>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139065</xdr:rowOff>
    </xdr:to>
    <xdr:cxnSp macro="">
      <xdr:nvCxnSpPr>
        <xdr:cNvPr id="185" name="直線コネクタ 184"/>
        <xdr:cNvCxnSpPr/>
      </xdr:nvCxnSpPr>
      <xdr:spPr>
        <a:xfrm>
          <a:off x="3797300" y="102412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86" name="楕円 185"/>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125730</xdr:rowOff>
    </xdr:to>
    <xdr:cxnSp macro="">
      <xdr:nvCxnSpPr>
        <xdr:cNvPr id="187" name="直線コネクタ 186"/>
        <xdr:cNvCxnSpPr/>
      </xdr:nvCxnSpPr>
      <xdr:spPr>
        <a:xfrm>
          <a:off x="2908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88" name="楕円 187"/>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102870</xdr:rowOff>
    </xdr:to>
    <xdr:cxnSp macro="">
      <xdr:nvCxnSpPr>
        <xdr:cNvPr id="189" name="直線コネクタ 188"/>
        <xdr:cNvCxnSpPr/>
      </xdr:nvCxnSpPr>
      <xdr:spPr>
        <a:xfrm>
          <a:off x="2019300" y="10193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0"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1"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92"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93"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94"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95" name="n_2mainValue【橋りょう・トンネル】&#10;有形固定資産減価償却率"/>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120032</xdr:rowOff>
    </xdr:from>
    <xdr:ext cx="405111" cy="259045"/>
    <xdr:sp macro="" textlink="">
      <xdr:nvSpPr>
        <xdr:cNvPr id="196" name="n_3mainValue【橋りょう・トンネル】&#10;有形固定資産減価償却率"/>
        <xdr:cNvSpPr txBox="1"/>
      </xdr:nvSpPr>
      <xdr:spPr>
        <a:xfrm>
          <a:off x="1816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2" name="直線コネクタ 221"/>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23"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24" name="直線コネクタ 223"/>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25"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26" name="直線コネクタ 225"/>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27"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28" name="フローチャート: 判断 227"/>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9" name="フローチャート: 判断 228"/>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0" name="フローチャート: 判断 229"/>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1" name="フローチャート: 判断 230"/>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2" name="フローチャート: 判断 231"/>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109134</xdr:rowOff>
    </xdr:from>
    <xdr:to>
      <xdr:col>55</xdr:col>
      <xdr:colOff>50800</xdr:colOff>
      <xdr:row>62</xdr:row>
      <xdr:rowOff>39284</xdr:rowOff>
    </xdr:to>
    <xdr:sp macro="" textlink="">
      <xdr:nvSpPr>
        <xdr:cNvPr id="238" name="楕円 237"/>
        <xdr:cNvSpPr/>
      </xdr:nvSpPr>
      <xdr:spPr>
        <a:xfrm>
          <a:off x="10426700" y="105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87561</xdr:rowOff>
    </xdr:from>
    <xdr:ext cx="599010" cy="259045"/>
    <xdr:sp macro="" textlink="">
      <xdr:nvSpPr>
        <xdr:cNvPr id="239" name="【橋りょう・トンネル】&#10;一人当たり有形固定資産（償却資産）額該当値テキスト"/>
        <xdr:cNvSpPr txBox="1"/>
      </xdr:nvSpPr>
      <xdr:spPr>
        <a:xfrm>
          <a:off x="10515600" y="1054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124954</xdr:rowOff>
    </xdr:from>
    <xdr:to>
      <xdr:col>50</xdr:col>
      <xdr:colOff>165100</xdr:colOff>
      <xdr:row>62</xdr:row>
      <xdr:rowOff>55104</xdr:rowOff>
    </xdr:to>
    <xdr:sp macro="" textlink="">
      <xdr:nvSpPr>
        <xdr:cNvPr id="240" name="楕円 239"/>
        <xdr:cNvSpPr/>
      </xdr:nvSpPr>
      <xdr:spPr>
        <a:xfrm>
          <a:off x="9588500" y="105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159934</xdr:rowOff>
    </xdr:from>
    <xdr:to>
      <xdr:col>55</xdr:col>
      <xdr:colOff>0</xdr:colOff>
      <xdr:row>62</xdr:row>
      <xdr:rowOff>4304</xdr:rowOff>
    </xdr:to>
    <xdr:cxnSp macro="">
      <xdr:nvCxnSpPr>
        <xdr:cNvPr id="241" name="直線コネクタ 240"/>
        <xdr:cNvCxnSpPr/>
      </xdr:nvCxnSpPr>
      <xdr:spPr>
        <a:xfrm flipV="1">
          <a:off x="9639300" y="10618384"/>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135879</xdr:rowOff>
    </xdr:from>
    <xdr:to>
      <xdr:col>46</xdr:col>
      <xdr:colOff>38100</xdr:colOff>
      <xdr:row>62</xdr:row>
      <xdr:rowOff>66029</xdr:rowOff>
    </xdr:to>
    <xdr:sp macro="" textlink="">
      <xdr:nvSpPr>
        <xdr:cNvPr id="242" name="楕円 241"/>
        <xdr:cNvSpPr/>
      </xdr:nvSpPr>
      <xdr:spPr>
        <a:xfrm>
          <a:off x="8699500" y="105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4304</xdr:rowOff>
    </xdr:from>
    <xdr:to>
      <xdr:col>50</xdr:col>
      <xdr:colOff>114300</xdr:colOff>
      <xdr:row>62</xdr:row>
      <xdr:rowOff>15229</xdr:rowOff>
    </xdr:to>
    <xdr:cxnSp macro="">
      <xdr:nvCxnSpPr>
        <xdr:cNvPr id="243" name="直線コネクタ 242"/>
        <xdr:cNvCxnSpPr/>
      </xdr:nvCxnSpPr>
      <xdr:spPr>
        <a:xfrm flipV="1">
          <a:off x="8750300" y="10634204"/>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146971</xdr:rowOff>
    </xdr:from>
    <xdr:to>
      <xdr:col>41</xdr:col>
      <xdr:colOff>101600</xdr:colOff>
      <xdr:row>62</xdr:row>
      <xdr:rowOff>77121</xdr:rowOff>
    </xdr:to>
    <xdr:sp macro="" textlink="">
      <xdr:nvSpPr>
        <xdr:cNvPr id="244" name="楕円 243"/>
        <xdr:cNvSpPr/>
      </xdr:nvSpPr>
      <xdr:spPr>
        <a:xfrm>
          <a:off x="7810500" y="106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15229</xdr:rowOff>
    </xdr:from>
    <xdr:to>
      <xdr:col>45</xdr:col>
      <xdr:colOff>177800</xdr:colOff>
      <xdr:row>62</xdr:row>
      <xdr:rowOff>26321</xdr:rowOff>
    </xdr:to>
    <xdr:cxnSp macro="">
      <xdr:nvCxnSpPr>
        <xdr:cNvPr id="245" name="直線コネクタ 244"/>
        <xdr:cNvCxnSpPr/>
      </xdr:nvCxnSpPr>
      <xdr:spPr>
        <a:xfrm flipV="1">
          <a:off x="7861300" y="10645129"/>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46"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47" name="n_2aveValue【橋りょう・トンネル】&#10;一人当たり有形固定資産（償却資産）額"/>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48" name="n_3aveValue【橋りょう・トンネル】&#10;一人当たり有形固定資産（償却資産）額"/>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49"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46231</xdr:rowOff>
    </xdr:from>
    <xdr:ext cx="599010" cy="259045"/>
    <xdr:sp macro="" textlink="">
      <xdr:nvSpPr>
        <xdr:cNvPr id="250" name="n_1mainValue【橋りょう・トンネル】&#10;一人当たり有形固定資産（償却資産）額"/>
        <xdr:cNvSpPr txBox="1"/>
      </xdr:nvSpPr>
      <xdr:spPr>
        <a:xfrm>
          <a:off x="9327095" y="1067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82556</xdr:rowOff>
    </xdr:from>
    <xdr:ext cx="599010" cy="259045"/>
    <xdr:sp macro="" textlink="">
      <xdr:nvSpPr>
        <xdr:cNvPr id="251" name="n_2mainValue【橋りょう・トンネル】&#10;一人当たり有形固定資産（償却資産）額"/>
        <xdr:cNvSpPr txBox="1"/>
      </xdr:nvSpPr>
      <xdr:spPr>
        <a:xfrm>
          <a:off x="8450795" y="1036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93648</xdr:rowOff>
    </xdr:from>
    <xdr:ext cx="599010" cy="259045"/>
    <xdr:sp macro="" textlink="">
      <xdr:nvSpPr>
        <xdr:cNvPr id="252" name="n_3mainValue【橋りょう・トンネル】&#10;一人当たり有形固定資産（償却資産）額"/>
        <xdr:cNvSpPr txBox="1"/>
      </xdr:nvSpPr>
      <xdr:spPr>
        <a:xfrm>
          <a:off x="7561795" y="1038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78" name="直線コネクタ 277"/>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9"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0" name="直線コネクタ 279"/>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1"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2" name="直線コネクタ 281"/>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83" name="【公営住宅】&#10;有形固定資産減価償却率平均値テキスト"/>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84" name="フローチャート: 判断 283"/>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85" name="フローチャート: 判断 284"/>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86" name="フローチャート: 判断 285"/>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87" name="フローチャート: 判断 286"/>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88" name="フローチャート: 判断 28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294" name="楕円 293"/>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295" name="【公営住宅】&#10;有形固定資産減価償却率該当値テキスト"/>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96" name="楕円 295"/>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100149</xdr:rowOff>
    </xdr:from>
    <xdr:to>
      <xdr:col>24</xdr:col>
      <xdr:colOff>63500</xdr:colOff>
      <xdr:row>82</xdr:row>
      <xdr:rowOff>3811</xdr:rowOff>
    </xdr:to>
    <xdr:cxnSp macro="">
      <xdr:nvCxnSpPr>
        <xdr:cNvPr id="297" name="直線コネクタ 296"/>
        <xdr:cNvCxnSpPr/>
      </xdr:nvCxnSpPr>
      <xdr:spPr>
        <a:xfrm flipV="1">
          <a:off x="3797300" y="1398759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34652</xdr:rowOff>
    </xdr:from>
    <xdr:to>
      <xdr:col>15</xdr:col>
      <xdr:colOff>101600</xdr:colOff>
      <xdr:row>85</xdr:row>
      <xdr:rowOff>136252</xdr:rowOff>
    </xdr:to>
    <xdr:sp macro="" textlink="">
      <xdr:nvSpPr>
        <xdr:cNvPr id="298" name="楕円 297"/>
        <xdr:cNvSpPr/>
      </xdr:nvSpPr>
      <xdr:spPr>
        <a:xfrm>
          <a:off x="2857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85</xdr:row>
      <xdr:rowOff>85452</xdr:rowOff>
    </xdr:to>
    <xdr:cxnSp macro="">
      <xdr:nvCxnSpPr>
        <xdr:cNvPr id="299" name="直線コネクタ 298"/>
        <xdr:cNvCxnSpPr/>
      </xdr:nvCxnSpPr>
      <xdr:spPr>
        <a:xfrm flipV="1">
          <a:off x="2908300" y="14062711"/>
          <a:ext cx="889000" cy="5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5262</xdr:rowOff>
    </xdr:from>
    <xdr:to>
      <xdr:col>10</xdr:col>
      <xdr:colOff>165100</xdr:colOff>
      <xdr:row>85</xdr:row>
      <xdr:rowOff>106862</xdr:rowOff>
    </xdr:to>
    <xdr:sp macro="" textlink="">
      <xdr:nvSpPr>
        <xdr:cNvPr id="300" name="楕円 299"/>
        <xdr:cNvSpPr/>
      </xdr:nvSpPr>
      <xdr:spPr>
        <a:xfrm>
          <a:off x="196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56062</xdr:rowOff>
    </xdr:from>
    <xdr:to>
      <xdr:col>15</xdr:col>
      <xdr:colOff>50800</xdr:colOff>
      <xdr:row>85</xdr:row>
      <xdr:rowOff>85452</xdr:rowOff>
    </xdr:to>
    <xdr:cxnSp macro="">
      <xdr:nvCxnSpPr>
        <xdr:cNvPr id="301" name="直線コネクタ 300"/>
        <xdr:cNvCxnSpPr/>
      </xdr:nvCxnSpPr>
      <xdr:spPr>
        <a:xfrm>
          <a:off x="2019300" y="14629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02" name="n_1aveValue【公営住宅】&#10;有形固定資産減価償却率"/>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03"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0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05"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06" name="n_1mainValue【公営住宅】&#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127379</xdr:rowOff>
    </xdr:from>
    <xdr:ext cx="405111" cy="259045"/>
    <xdr:sp macro="" textlink="">
      <xdr:nvSpPr>
        <xdr:cNvPr id="307" name="n_2mainValue【公営住宅】&#10;有形固定資産減価償却率"/>
        <xdr:cNvSpPr txBox="1"/>
      </xdr:nvSpPr>
      <xdr:spPr>
        <a:xfrm>
          <a:off x="2705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97989</xdr:rowOff>
    </xdr:from>
    <xdr:ext cx="405111" cy="259045"/>
    <xdr:sp macro="" textlink="">
      <xdr:nvSpPr>
        <xdr:cNvPr id="308" name="n_3mainValue【公営住宅】&#10;有形固定資産減価償却率"/>
        <xdr:cNvSpPr txBox="1"/>
      </xdr:nvSpPr>
      <xdr:spPr>
        <a:xfrm>
          <a:off x="1816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32" name="直線コネクタ 331"/>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33"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34" name="直線コネクタ 333"/>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35"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36" name="直線コネクタ 335"/>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37" name="【公営住宅】&#10;一人当たり面積平均値テキスト"/>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38" name="フローチャート: 判断 337"/>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39" name="フローチャート: 判断 338"/>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40" name="フローチャート: 判断 339"/>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41" name="フローチャート: 判断 340"/>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42" name="フローチャート: 判断 341"/>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113412</xdr:rowOff>
    </xdr:from>
    <xdr:to>
      <xdr:col>55</xdr:col>
      <xdr:colOff>50800</xdr:colOff>
      <xdr:row>85</xdr:row>
      <xdr:rowOff>43562</xdr:rowOff>
    </xdr:to>
    <xdr:sp macro="" textlink="">
      <xdr:nvSpPr>
        <xdr:cNvPr id="348" name="楕円 347"/>
        <xdr:cNvSpPr/>
      </xdr:nvSpPr>
      <xdr:spPr>
        <a:xfrm>
          <a:off x="104267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136289</xdr:rowOff>
    </xdr:from>
    <xdr:ext cx="469744" cy="259045"/>
    <xdr:sp macro="" textlink="">
      <xdr:nvSpPr>
        <xdr:cNvPr id="349" name="【公営住宅】&#10;一人当たり面積該当値テキスト"/>
        <xdr:cNvSpPr txBox="1"/>
      </xdr:nvSpPr>
      <xdr:spPr>
        <a:xfrm>
          <a:off x="10515600"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140081</xdr:rowOff>
    </xdr:from>
    <xdr:to>
      <xdr:col>50</xdr:col>
      <xdr:colOff>165100</xdr:colOff>
      <xdr:row>85</xdr:row>
      <xdr:rowOff>70231</xdr:rowOff>
    </xdr:to>
    <xdr:sp macro="" textlink="">
      <xdr:nvSpPr>
        <xdr:cNvPr id="350" name="楕円 349"/>
        <xdr:cNvSpPr/>
      </xdr:nvSpPr>
      <xdr:spPr>
        <a:xfrm>
          <a:off x="9588500" y="14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164212</xdr:rowOff>
    </xdr:from>
    <xdr:to>
      <xdr:col>55</xdr:col>
      <xdr:colOff>0</xdr:colOff>
      <xdr:row>85</xdr:row>
      <xdr:rowOff>19431</xdr:rowOff>
    </xdr:to>
    <xdr:cxnSp macro="">
      <xdr:nvCxnSpPr>
        <xdr:cNvPr id="351" name="直線コネクタ 350"/>
        <xdr:cNvCxnSpPr/>
      </xdr:nvCxnSpPr>
      <xdr:spPr>
        <a:xfrm flipV="1">
          <a:off x="9639300" y="14566012"/>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27812</xdr:rowOff>
    </xdr:from>
    <xdr:to>
      <xdr:col>46</xdr:col>
      <xdr:colOff>38100</xdr:colOff>
      <xdr:row>85</xdr:row>
      <xdr:rowOff>129412</xdr:rowOff>
    </xdr:to>
    <xdr:sp macro="" textlink="">
      <xdr:nvSpPr>
        <xdr:cNvPr id="352" name="楕円 351"/>
        <xdr:cNvSpPr/>
      </xdr:nvSpPr>
      <xdr:spPr>
        <a:xfrm>
          <a:off x="8699500" y="14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19431</xdr:rowOff>
    </xdr:from>
    <xdr:to>
      <xdr:col>50</xdr:col>
      <xdr:colOff>114300</xdr:colOff>
      <xdr:row>85</xdr:row>
      <xdr:rowOff>78612</xdr:rowOff>
    </xdr:to>
    <xdr:cxnSp macro="">
      <xdr:nvCxnSpPr>
        <xdr:cNvPr id="353" name="直線コネクタ 352"/>
        <xdr:cNvCxnSpPr/>
      </xdr:nvCxnSpPr>
      <xdr:spPr>
        <a:xfrm flipV="1">
          <a:off x="8750300" y="14592681"/>
          <a:ext cx="8890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32893</xdr:rowOff>
    </xdr:from>
    <xdr:to>
      <xdr:col>41</xdr:col>
      <xdr:colOff>101600</xdr:colOff>
      <xdr:row>85</xdr:row>
      <xdr:rowOff>134493</xdr:rowOff>
    </xdr:to>
    <xdr:sp macro="" textlink="">
      <xdr:nvSpPr>
        <xdr:cNvPr id="354" name="楕円 353"/>
        <xdr:cNvSpPr/>
      </xdr:nvSpPr>
      <xdr:spPr>
        <a:xfrm>
          <a:off x="7810500" y="146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78612</xdr:rowOff>
    </xdr:from>
    <xdr:to>
      <xdr:col>45</xdr:col>
      <xdr:colOff>177800</xdr:colOff>
      <xdr:row>85</xdr:row>
      <xdr:rowOff>83693</xdr:rowOff>
    </xdr:to>
    <xdr:cxnSp macro="">
      <xdr:nvCxnSpPr>
        <xdr:cNvPr id="355" name="直線コネクタ 354"/>
        <xdr:cNvCxnSpPr/>
      </xdr:nvCxnSpPr>
      <xdr:spPr>
        <a:xfrm flipV="1">
          <a:off x="7861300" y="14651862"/>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89933</xdr:rowOff>
    </xdr:from>
    <xdr:ext cx="469744" cy="259045"/>
    <xdr:sp macro="" textlink="">
      <xdr:nvSpPr>
        <xdr:cNvPr id="356" name="n_1ave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57"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58"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59"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86758</xdr:rowOff>
    </xdr:from>
    <xdr:ext cx="469744" cy="259045"/>
    <xdr:sp macro="" textlink="">
      <xdr:nvSpPr>
        <xdr:cNvPr id="360" name="n_1mainValue【公営住宅】&#10;一人当たり面積"/>
        <xdr:cNvSpPr txBox="1"/>
      </xdr:nvSpPr>
      <xdr:spPr>
        <a:xfrm>
          <a:off x="939172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120539</xdr:rowOff>
    </xdr:from>
    <xdr:ext cx="469744" cy="259045"/>
    <xdr:sp macro="" textlink="">
      <xdr:nvSpPr>
        <xdr:cNvPr id="361" name="n_2mainValue【公営住宅】&#10;一人当たり面積"/>
        <xdr:cNvSpPr txBox="1"/>
      </xdr:nvSpPr>
      <xdr:spPr>
        <a:xfrm>
          <a:off x="8515427" y="14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125620</xdr:rowOff>
    </xdr:from>
    <xdr:ext cx="469744" cy="259045"/>
    <xdr:sp macro="" textlink="">
      <xdr:nvSpPr>
        <xdr:cNvPr id="362" name="n_3mainValue【公営住宅】&#10;一人当たり面積"/>
        <xdr:cNvSpPr txBox="1"/>
      </xdr:nvSpPr>
      <xdr:spPr>
        <a:xfrm>
          <a:off x="7626427" y="146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03" name="直線コネクタ 402"/>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06"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07" name="直線コネクタ 406"/>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08"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09" name="フローチャート: 判断 40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10" name="フローチャート: 判断 40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11" name="フローチャート: 判断 41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12" name="フローチャート: 判断 411"/>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13" name="フローチャート: 判断 41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419" name="楕円 418"/>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20" name="楕円 419"/>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91440</xdr:rowOff>
    </xdr:to>
    <xdr:cxnSp macro="">
      <xdr:nvCxnSpPr>
        <xdr:cNvPr id="421" name="直線コネクタ 420"/>
        <xdr:cNvCxnSpPr/>
      </xdr:nvCxnSpPr>
      <xdr:spPr>
        <a:xfrm flipV="1">
          <a:off x="13703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22"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23"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24"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25"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26"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27" name="n_3main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49" name="直線コネクタ 448"/>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50"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51" name="直線コネクタ 450"/>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52"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53" name="直線コネクタ 452"/>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5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55" name="フローチャート: 判断 45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56" name="フローチャート: 判断 455"/>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57" name="フローチャート: 判断 456"/>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58" name="フローチャート: 判断 457"/>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59" name="フローチャート: 判断 458"/>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116840</xdr:rowOff>
    </xdr:from>
    <xdr:to>
      <xdr:col>107</xdr:col>
      <xdr:colOff>101600</xdr:colOff>
      <xdr:row>38</xdr:row>
      <xdr:rowOff>46990</xdr:rowOff>
    </xdr:to>
    <xdr:sp macro="" textlink="">
      <xdr:nvSpPr>
        <xdr:cNvPr id="465" name="楕円 464"/>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466" name="楕円 465"/>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12192</xdr:rowOff>
    </xdr:to>
    <xdr:cxnSp macro="">
      <xdr:nvCxnSpPr>
        <xdr:cNvPr id="467" name="直線コネクタ 466"/>
        <xdr:cNvCxnSpPr/>
      </xdr:nvCxnSpPr>
      <xdr:spPr>
        <a:xfrm flipV="1">
          <a:off x="19545300" y="65112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468"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69"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470" name="n_3aveValue【認定こども園・幼稚園・保育所】&#10;一人当たり面積"/>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471"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472" name="n_2mainValue【認定こども園・幼稚園・保育所】&#10;一人当たり面積"/>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473" name="n_3mainValue【認定こども園・幼稚園・保育所】&#10;一人当たり面積"/>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8" name="テキスト ボックス 4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00" name="直線コネクタ 499"/>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1"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2" name="直線コネクタ 50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03"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04" name="直線コネクタ 503"/>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05"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06" name="フローチャート: 判断 505"/>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07" name="フローチャート: 判断 50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08" name="フローチャート: 判断 507"/>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09" name="フローチャート: 判断 508"/>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0" name="フローチャート: 判断 50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16" name="楕円 515"/>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17" name="【学校施設】&#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18" name="楕円 517"/>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34290</xdr:rowOff>
    </xdr:to>
    <xdr:cxnSp macro="">
      <xdr:nvCxnSpPr>
        <xdr:cNvPr id="519" name="直線コネクタ 518"/>
        <xdr:cNvCxnSpPr/>
      </xdr:nvCxnSpPr>
      <xdr:spPr>
        <a:xfrm flipV="1">
          <a:off x="15481300" y="104731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20" name="楕円 519"/>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34290</xdr:rowOff>
    </xdr:to>
    <xdr:cxnSp macro="">
      <xdr:nvCxnSpPr>
        <xdr:cNvPr id="521" name="直線コネクタ 520"/>
        <xdr:cNvCxnSpPr/>
      </xdr:nvCxnSpPr>
      <xdr:spPr>
        <a:xfrm>
          <a:off x="14592300" y="104372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22" name="楕円 521"/>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150223</xdr:rowOff>
    </xdr:to>
    <xdr:cxnSp macro="">
      <xdr:nvCxnSpPr>
        <xdr:cNvPr id="523" name="直線コネクタ 522"/>
        <xdr:cNvCxnSpPr/>
      </xdr:nvCxnSpPr>
      <xdr:spPr>
        <a:xfrm>
          <a:off x="13703300" y="103817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24"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25"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26"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27"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28"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29" name="n_2main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30" name="n_3mainValue【学校施設】&#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1" name="テキスト ボックス 55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55" name="直線コネクタ 554"/>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56"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57" name="直線コネクタ 556"/>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58"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59" name="直線コネクタ 558"/>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60"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61" name="フローチャート: 判断 560"/>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62" name="フローチャート: 判断 561"/>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63" name="フローチャート: 判断 562"/>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64" name="フローチャート: 判断 563"/>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65" name="フローチャート: 判断 564"/>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160655</xdr:rowOff>
    </xdr:from>
    <xdr:to>
      <xdr:col>116</xdr:col>
      <xdr:colOff>114300</xdr:colOff>
      <xdr:row>63</xdr:row>
      <xdr:rowOff>90805</xdr:rowOff>
    </xdr:to>
    <xdr:sp macro="" textlink="">
      <xdr:nvSpPr>
        <xdr:cNvPr id="571" name="楕円 570"/>
        <xdr:cNvSpPr/>
      </xdr:nvSpPr>
      <xdr:spPr>
        <a:xfrm>
          <a:off x="22110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12082</xdr:rowOff>
    </xdr:from>
    <xdr:ext cx="469744" cy="259045"/>
    <xdr:sp macro="" textlink="">
      <xdr:nvSpPr>
        <xdr:cNvPr id="572" name="【学校施設】&#10;一人当たり面積該当値テキスト"/>
        <xdr:cNvSpPr txBox="1"/>
      </xdr:nvSpPr>
      <xdr:spPr>
        <a:xfrm>
          <a:off x="22199600" y="106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170370</xdr:rowOff>
    </xdr:from>
    <xdr:to>
      <xdr:col>112</xdr:col>
      <xdr:colOff>38100</xdr:colOff>
      <xdr:row>63</xdr:row>
      <xdr:rowOff>100520</xdr:rowOff>
    </xdr:to>
    <xdr:sp macro="" textlink="">
      <xdr:nvSpPr>
        <xdr:cNvPr id="573" name="楕円 572"/>
        <xdr:cNvSpPr/>
      </xdr:nvSpPr>
      <xdr:spPr>
        <a:xfrm>
          <a:off x="21272500" y="108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40005</xdr:rowOff>
    </xdr:from>
    <xdr:to>
      <xdr:col>116</xdr:col>
      <xdr:colOff>63500</xdr:colOff>
      <xdr:row>63</xdr:row>
      <xdr:rowOff>49720</xdr:rowOff>
    </xdr:to>
    <xdr:cxnSp macro="">
      <xdr:nvCxnSpPr>
        <xdr:cNvPr id="574" name="直線コネクタ 573"/>
        <xdr:cNvCxnSpPr/>
      </xdr:nvCxnSpPr>
      <xdr:spPr>
        <a:xfrm flipV="1">
          <a:off x="21323300" y="10841355"/>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49974</xdr:rowOff>
    </xdr:from>
    <xdr:to>
      <xdr:col>107</xdr:col>
      <xdr:colOff>101600</xdr:colOff>
      <xdr:row>62</xdr:row>
      <xdr:rowOff>151574</xdr:rowOff>
    </xdr:to>
    <xdr:sp macro="" textlink="">
      <xdr:nvSpPr>
        <xdr:cNvPr id="575" name="楕円 574"/>
        <xdr:cNvSpPr/>
      </xdr:nvSpPr>
      <xdr:spPr>
        <a:xfrm>
          <a:off x="20383500" y="10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100774</xdr:rowOff>
    </xdr:from>
    <xdr:to>
      <xdr:col>111</xdr:col>
      <xdr:colOff>177800</xdr:colOff>
      <xdr:row>63</xdr:row>
      <xdr:rowOff>49720</xdr:rowOff>
    </xdr:to>
    <xdr:cxnSp macro="">
      <xdr:nvCxnSpPr>
        <xdr:cNvPr id="576" name="直線コネクタ 575"/>
        <xdr:cNvCxnSpPr/>
      </xdr:nvCxnSpPr>
      <xdr:spPr>
        <a:xfrm>
          <a:off x="20434300" y="10730674"/>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66929</xdr:rowOff>
    </xdr:from>
    <xdr:to>
      <xdr:col>102</xdr:col>
      <xdr:colOff>165100</xdr:colOff>
      <xdr:row>62</xdr:row>
      <xdr:rowOff>168529</xdr:rowOff>
    </xdr:to>
    <xdr:sp macro="" textlink="">
      <xdr:nvSpPr>
        <xdr:cNvPr id="577" name="楕円 576"/>
        <xdr:cNvSpPr/>
      </xdr:nvSpPr>
      <xdr:spPr>
        <a:xfrm>
          <a:off x="19494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100774</xdr:rowOff>
    </xdr:from>
    <xdr:to>
      <xdr:col>107</xdr:col>
      <xdr:colOff>50800</xdr:colOff>
      <xdr:row>62</xdr:row>
      <xdr:rowOff>117729</xdr:rowOff>
    </xdr:to>
    <xdr:cxnSp macro="">
      <xdr:nvCxnSpPr>
        <xdr:cNvPr id="578" name="直線コネクタ 577"/>
        <xdr:cNvCxnSpPr/>
      </xdr:nvCxnSpPr>
      <xdr:spPr>
        <a:xfrm flipV="1">
          <a:off x="19545300" y="10730674"/>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579"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580"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581"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582"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117047</xdr:rowOff>
    </xdr:from>
    <xdr:ext cx="469744" cy="259045"/>
    <xdr:sp macro="" textlink="">
      <xdr:nvSpPr>
        <xdr:cNvPr id="583" name="n_1mainValue【学校施設】&#10;一人当たり面積"/>
        <xdr:cNvSpPr txBox="1"/>
      </xdr:nvSpPr>
      <xdr:spPr>
        <a:xfrm>
          <a:off x="21075727" y="1057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168101</xdr:rowOff>
    </xdr:from>
    <xdr:ext cx="469744" cy="259045"/>
    <xdr:sp macro="" textlink="">
      <xdr:nvSpPr>
        <xdr:cNvPr id="584" name="n_2mainValue【学校施設】&#10;一人当たり面積"/>
        <xdr:cNvSpPr txBox="1"/>
      </xdr:nvSpPr>
      <xdr:spPr>
        <a:xfrm>
          <a:off x="20199427" y="1045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13606</xdr:rowOff>
    </xdr:from>
    <xdr:ext cx="469744" cy="259045"/>
    <xdr:sp macro="" textlink="">
      <xdr:nvSpPr>
        <xdr:cNvPr id="585" name="n_3mainValue【学校施設】&#10;一人当たり面積"/>
        <xdr:cNvSpPr txBox="1"/>
      </xdr:nvSpPr>
      <xdr:spPr>
        <a:xfrm>
          <a:off x="1931042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4" name="テキスト ボックス 6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4" name="テキスト ボックス 62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26" name="直線コネクタ 625"/>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27"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28" name="直線コネクタ 627"/>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29"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30" name="直線コネクタ 629"/>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31"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32" name="フローチャート: 判断 631"/>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33" name="フローチャート: 判断 632"/>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34" name="フローチャート: 判断 633"/>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35" name="フローチャート: 判断 63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36" name="フローチャート: 判断 635"/>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38736</xdr:rowOff>
    </xdr:from>
    <xdr:to>
      <xdr:col>85</xdr:col>
      <xdr:colOff>177800</xdr:colOff>
      <xdr:row>108</xdr:row>
      <xdr:rowOff>140336</xdr:rowOff>
    </xdr:to>
    <xdr:sp macro="" textlink="">
      <xdr:nvSpPr>
        <xdr:cNvPr id="642" name="楕円 641"/>
        <xdr:cNvSpPr/>
      </xdr:nvSpPr>
      <xdr:spPr>
        <a:xfrm>
          <a:off x="162687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125113</xdr:rowOff>
    </xdr:from>
    <xdr:ext cx="405111" cy="259045"/>
    <xdr:sp macro="" textlink="">
      <xdr:nvSpPr>
        <xdr:cNvPr id="643" name="【公民館】&#10;有形固定資産減価償却率該当値テキスト"/>
        <xdr:cNvSpPr txBox="1"/>
      </xdr:nvSpPr>
      <xdr:spPr>
        <a:xfrm>
          <a:off x="16357600" y="1847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15875</xdr:rowOff>
    </xdr:from>
    <xdr:to>
      <xdr:col>81</xdr:col>
      <xdr:colOff>101600</xdr:colOff>
      <xdr:row>108</xdr:row>
      <xdr:rowOff>117475</xdr:rowOff>
    </xdr:to>
    <xdr:sp macro="" textlink="">
      <xdr:nvSpPr>
        <xdr:cNvPr id="644" name="楕円 643"/>
        <xdr:cNvSpPr/>
      </xdr:nvSpPr>
      <xdr:spPr>
        <a:xfrm>
          <a:off x="154305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66675</xdr:rowOff>
    </xdr:from>
    <xdr:to>
      <xdr:col>85</xdr:col>
      <xdr:colOff>127000</xdr:colOff>
      <xdr:row>108</xdr:row>
      <xdr:rowOff>89536</xdr:rowOff>
    </xdr:to>
    <xdr:cxnSp macro="">
      <xdr:nvCxnSpPr>
        <xdr:cNvPr id="645" name="直線コネクタ 644"/>
        <xdr:cNvCxnSpPr/>
      </xdr:nvCxnSpPr>
      <xdr:spPr>
        <a:xfrm>
          <a:off x="15481300" y="185832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646" name="楕円 645"/>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66675</xdr:rowOff>
    </xdr:to>
    <xdr:cxnSp macro="">
      <xdr:nvCxnSpPr>
        <xdr:cNvPr id="647" name="直線コネクタ 646"/>
        <xdr:cNvCxnSpPr/>
      </xdr:nvCxnSpPr>
      <xdr:spPr>
        <a:xfrm>
          <a:off x="14592300" y="18547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648" name="楕円 647"/>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30480</xdr:rowOff>
    </xdr:to>
    <xdr:cxnSp macro="">
      <xdr:nvCxnSpPr>
        <xdr:cNvPr id="649" name="直線コネクタ 648"/>
        <xdr:cNvCxnSpPr/>
      </xdr:nvCxnSpPr>
      <xdr:spPr>
        <a:xfrm>
          <a:off x="13703300" y="18512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50"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51"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52"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53"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108602</xdr:rowOff>
    </xdr:from>
    <xdr:ext cx="405111" cy="259045"/>
    <xdr:sp macro="" textlink="">
      <xdr:nvSpPr>
        <xdr:cNvPr id="654" name="n_1mainValue【公民館】&#10;有形固定資産減価償却率"/>
        <xdr:cNvSpPr txBox="1"/>
      </xdr:nvSpPr>
      <xdr:spPr>
        <a:xfrm>
          <a:off x="15266044"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655" name="n_2mainValue【公民館】&#10;有形固定資産減価償却率"/>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656" name="n_3mainValue【公民館】&#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680" name="直線コネクタ 679"/>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681"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682" name="直線コネクタ 681"/>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683"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684" name="直線コネクタ 683"/>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685" name="【公民館】&#10;一人当たり面積平均値テキスト"/>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686" name="フローチャート: 判断 685"/>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687" name="フローチャート: 判断 686"/>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688" name="フローチャート: 判断 687"/>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689" name="フローチャート: 判断 688"/>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690" name="フローチャート: 判断 689"/>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xdr:rowOff>
    </xdr:from>
    <xdr:to>
      <xdr:col>116</xdr:col>
      <xdr:colOff>114300</xdr:colOff>
      <xdr:row>108</xdr:row>
      <xdr:rowOff>104902</xdr:rowOff>
    </xdr:to>
    <xdr:sp macro="" textlink="">
      <xdr:nvSpPr>
        <xdr:cNvPr id="696" name="楕円 695"/>
        <xdr:cNvSpPr/>
      </xdr:nvSpPr>
      <xdr:spPr>
        <a:xfrm>
          <a:off x="22110700"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89679</xdr:rowOff>
    </xdr:from>
    <xdr:ext cx="469744" cy="259045"/>
    <xdr:sp macro="" textlink="">
      <xdr:nvSpPr>
        <xdr:cNvPr id="697" name="【公民館】&#10;一人当たり面積該当値テキスト"/>
        <xdr:cNvSpPr txBox="1"/>
      </xdr:nvSpPr>
      <xdr:spPr>
        <a:xfrm>
          <a:off x="22199600" y="1843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xdr:rowOff>
    </xdr:from>
    <xdr:to>
      <xdr:col>112</xdr:col>
      <xdr:colOff>38100</xdr:colOff>
      <xdr:row>108</xdr:row>
      <xdr:rowOff>106426</xdr:rowOff>
    </xdr:to>
    <xdr:sp macro="" textlink="">
      <xdr:nvSpPr>
        <xdr:cNvPr id="698" name="楕円 697"/>
        <xdr:cNvSpPr/>
      </xdr:nvSpPr>
      <xdr:spPr>
        <a:xfrm>
          <a:off x="21272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54102</xdr:rowOff>
    </xdr:from>
    <xdr:to>
      <xdr:col>116</xdr:col>
      <xdr:colOff>63500</xdr:colOff>
      <xdr:row>108</xdr:row>
      <xdr:rowOff>55626</xdr:rowOff>
    </xdr:to>
    <xdr:cxnSp macro="">
      <xdr:nvCxnSpPr>
        <xdr:cNvPr id="699" name="直線コネクタ 698"/>
        <xdr:cNvCxnSpPr/>
      </xdr:nvCxnSpPr>
      <xdr:spPr>
        <a:xfrm flipV="1">
          <a:off x="21323300" y="185707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700" name="楕円 699"/>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55626</xdr:rowOff>
    </xdr:from>
    <xdr:to>
      <xdr:col>111</xdr:col>
      <xdr:colOff>177800</xdr:colOff>
      <xdr:row>108</xdr:row>
      <xdr:rowOff>57913</xdr:rowOff>
    </xdr:to>
    <xdr:cxnSp macro="">
      <xdr:nvCxnSpPr>
        <xdr:cNvPr id="701" name="直線コネクタ 700"/>
        <xdr:cNvCxnSpPr/>
      </xdr:nvCxnSpPr>
      <xdr:spPr>
        <a:xfrm flipV="1">
          <a:off x="20434300" y="1857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xdr:rowOff>
    </xdr:from>
    <xdr:to>
      <xdr:col>102</xdr:col>
      <xdr:colOff>165100</xdr:colOff>
      <xdr:row>108</xdr:row>
      <xdr:rowOff>110998</xdr:rowOff>
    </xdr:to>
    <xdr:sp macro="" textlink="">
      <xdr:nvSpPr>
        <xdr:cNvPr id="702" name="楕円 701"/>
        <xdr:cNvSpPr/>
      </xdr:nvSpPr>
      <xdr:spPr>
        <a:xfrm>
          <a:off x="19494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60198</xdr:rowOff>
    </xdr:to>
    <xdr:cxnSp macro="">
      <xdr:nvCxnSpPr>
        <xdr:cNvPr id="703" name="直線コネクタ 702"/>
        <xdr:cNvCxnSpPr/>
      </xdr:nvCxnSpPr>
      <xdr:spPr>
        <a:xfrm flipV="1">
          <a:off x="19545300" y="1857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04"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05"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06"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07"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97553</xdr:rowOff>
    </xdr:from>
    <xdr:ext cx="469744" cy="259045"/>
    <xdr:sp macro="" textlink="">
      <xdr:nvSpPr>
        <xdr:cNvPr id="708" name="n_1mainValue【公民館】&#10;一人当たり面積"/>
        <xdr:cNvSpPr txBox="1"/>
      </xdr:nvSpPr>
      <xdr:spPr>
        <a:xfrm>
          <a:off x="21075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709"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102125</xdr:rowOff>
    </xdr:from>
    <xdr:ext cx="469744" cy="259045"/>
    <xdr:sp macro="" textlink="">
      <xdr:nvSpPr>
        <xdr:cNvPr id="710" name="n_3mainValue【公民館】&#10;一人当たり面積"/>
        <xdr:cNvSpPr txBox="1"/>
      </xdr:nvSpPr>
      <xdr:spPr>
        <a:xfrm>
          <a:off x="19310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り、特に低くなっている施設は公営住宅である。公民館については、昭和４８年の建築の長陽中央公民館のみである。令和元年度策定の個別施設計画に基づき適切な修繕や改修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３９年建築の立野団地１棟２戸を解体し、熊本地震に係る災害公営住宅として平成３０年度から令和元年度にかけて４団地９４戸を整備したため、有形固定資産減価償却率が低くなっている。その他の公営住宅は昭和４０～５０年代に多く建築されており、築年数が耐用年数を超えている。そのため南阿蘇村公営住宅等長寿命化計画に基づきながら老朽化した住宅の集約化・除却を進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78"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89" name="楕円 88"/>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90" name="【体育館・プール】&#10;有形固定資産減価償却率該当値テキスト"/>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91" name="楕円 90"/>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156210</xdr:rowOff>
    </xdr:from>
    <xdr:to>
      <xdr:col>24</xdr:col>
      <xdr:colOff>63500</xdr:colOff>
      <xdr:row>63</xdr:row>
      <xdr:rowOff>9525</xdr:rowOff>
    </xdr:to>
    <xdr:cxnSp macro="">
      <xdr:nvCxnSpPr>
        <xdr:cNvPr id="92" name="直線コネクタ 91"/>
        <xdr:cNvCxnSpPr/>
      </xdr:nvCxnSpPr>
      <xdr:spPr>
        <a:xfrm>
          <a:off x="3797300" y="107861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xdr:rowOff>
    </xdr:from>
    <xdr:to>
      <xdr:col>15</xdr:col>
      <xdr:colOff>101600</xdr:colOff>
      <xdr:row>62</xdr:row>
      <xdr:rowOff>109855</xdr:rowOff>
    </xdr:to>
    <xdr:sp macro="" textlink="">
      <xdr:nvSpPr>
        <xdr:cNvPr id="93" name="楕円 92"/>
        <xdr:cNvSpPr/>
      </xdr:nvSpPr>
      <xdr:spPr>
        <a:xfrm>
          <a:off x="2857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59055</xdr:rowOff>
    </xdr:from>
    <xdr:to>
      <xdr:col>19</xdr:col>
      <xdr:colOff>177800</xdr:colOff>
      <xdr:row>62</xdr:row>
      <xdr:rowOff>156210</xdr:rowOff>
    </xdr:to>
    <xdr:cxnSp macro="">
      <xdr:nvCxnSpPr>
        <xdr:cNvPr id="94" name="直線コネクタ 93"/>
        <xdr:cNvCxnSpPr/>
      </xdr:nvCxnSpPr>
      <xdr:spPr>
        <a:xfrm>
          <a:off x="2908300" y="1068895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95" name="楕円 94"/>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59055</xdr:rowOff>
    </xdr:to>
    <xdr:cxnSp macro="">
      <xdr:nvCxnSpPr>
        <xdr:cNvPr id="96" name="直線コネクタ 95"/>
        <xdr:cNvCxnSpPr/>
      </xdr:nvCxnSpPr>
      <xdr:spPr>
        <a:xfrm>
          <a:off x="2019300" y="10650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98"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9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101" name="n_1mainValue【体育館・プール】&#10;有形固定資産減価償却率"/>
        <xdr:cNvSpPr txBox="1"/>
      </xdr:nvSpPr>
      <xdr:spPr>
        <a:xfrm>
          <a:off x="3582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100982</xdr:rowOff>
    </xdr:from>
    <xdr:ext cx="405111" cy="259045"/>
    <xdr:sp macro="" textlink="">
      <xdr:nvSpPr>
        <xdr:cNvPr id="102" name="n_2mainValue【体育館・プール】&#10;有形固定資産減価償却率"/>
        <xdr:cNvSpPr txBox="1"/>
      </xdr:nvSpPr>
      <xdr:spPr>
        <a:xfrm>
          <a:off x="2705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103" name="n_3mainValue【体育館・プール】&#10;有形固定資産減価償却率"/>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3" name="直線コネクタ 122"/>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4"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5" name="直線コネクタ 124"/>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6"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27" name="直線コネクタ 126"/>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28"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29" name="フローチャート: 判断 128"/>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0" name="フローチャート: 判断 129"/>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1" name="フローチャート: 判断 130"/>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2" name="フローチャート: 判断 131"/>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3" name="フローチャート: 判断 132"/>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29210</xdr:rowOff>
    </xdr:from>
    <xdr:to>
      <xdr:col>55</xdr:col>
      <xdr:colOff>50800</xdr:colOff>
      <xdr:row>59</xdr:row>
      <xdr:rowOff>130810</xdr:rowOff>
    </xdr:to>
    <xdr:sp macro="" textlink="">
      <xdr:nvSpPr>
        <xdr:cNvPr id="139" name="楕円 138"/>
        <xdr:cNvSpPr/>
      </xdr:nvSpPr>
      <xdr:spPr>
        <a:xfrm>
          <a:off x="10426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52087</xdr:rowOff>
    </xdr:from>
    <xdr:ext cx="469744" cy="259045"/>
    <xdr:sp macro="" textlink="">
      <xdr:nvSpPr>
        <xdr:cNvPr id="140" name="【体育館・プール】&#10;一人当たり面積該当値テキスト"/>
        <xdr:cNvSpPr txBox="1"/>
      </xdr:nvSpPr>
      <xdr:spPr>
        <a:xfrm>
          <a:off x="105156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40640</xdr:rowOff>
    </xdr:from>
    <xdr:to>
      <xdr:col>50</xdr:col>
      <xdr:colOff>165100</xdr:colOff>
      <xdr:row>59</xdr:row>
      <xdr:rowOff>142240</xdr:rowOff>
    </xdr:to>
    <xdr:sp macro="" textlink="">
      <xdr:nvSpPr>
        <xdr:cNvPr id="141" name="楕円 140"/>
        <xdr:cNvSpPr/>
      </xdr:nvSpPr>
      <xdr:spPr>
        <a:xfrm>
          <a:off x="958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80010</xdr:rowOff>
    </xdr:from>
    <xdr:to>
      <xdr:col>55</xdr:col>
      <xdr:colOff>0</xdr:colOff>
      <xdr:row>59</xdr:row>
      <xdr:rowOff>91440</xdr:rowOff>
    </xdr:to>
    <xdr:cxnSp macro="">
      <xdr:nvCxnSpPr>
        <xdr:cNvPr id="142" name="直線コネクタ 141"/>
        <xdr:cNvCxnSpPr/>
      </xdr:nvCxnSpPr>
      <xdr:spPr>
        <a:xfrm flipV="1">
          <a:off x="9639300" y="1019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149796</xdr:rowOff>
    </xdr:from>
    <xdr:to>
      <xdr:col>46</xdr:col>
      <xdr:colOff>38100</xdr:colOff>
      <xdr:row>60</xdr:row>
      <xdr:rowOff>79946</xdr:rowOff>
    </xdr:to>
    <xdr:sp macro="" textlink="">
      <xdr:nvSpPr>
        <xdr:cNvPr id="143" name="楕円 142"/>
        <xdr:cNvSpPr/>
      </xdr:nvSpPr>
      <xdr:spPr>
        <a:xfrm>
          <a:off x="8699500" y="102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91440</xdr:rowOff>
    </xdr:from>
    <xdr:to>
      <xdr:col>50</xdr:col>
      <xdr:colOff>114300</xdr:colOff>
      <xdr:row>60</xdr:row>
      <xdr:rowOff>29146</xdr:rowOff>
    </xdr:to>
    <xdr:cxnSp macro="">
      <xdr:nvCxnSpPr>
        <xdr:cNvPr id="144" name="直線コネクタ 143"/>
        <xdr:cNvCxnSpPr/>
      </xdr:nvCxnSpPr>
      <xdr:spPr>
        <a:xfrm flipV="1">
          <a:off x="8750300" y="10206990"/>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162941</xdr:rowOff>
    </xdr:from>
    <xdr:to>
      <xdr:col>41</xdr:col>
      <xdr:colOff>101600</xdr:colOff>
      <xdr:row>60</xdr:row>
      <xdr:rowOff>93091</xdr:rowOff>
    </xdr:to>
    <xdr:sp macro="" textlink="">
      <xdr:nvSpPr>
        <xdr:cNvPr id="145" name="楕円 144"/>
        <xdr:cNvSpPr/>
      </xdr:nvSpPr>
      <xdr:spPr>
        <a:xfrm>
          <a:off x="78105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29146</xdr:rowOff>
    </xdr:from>
    <xdr:to>
      <xdr:col>45</xdr:col>
      <xdr:colOff>177800</xdr:colOff>
      <xdr:row>60</xdr:row>
      <xdr:rowOff>42291</xdr:rowOff>
    </xdr:to>
    <xdr:cxnSp macro="">
      <xdr:nvCxnSpPr>
        <xdr:cNvPr id="146" name="直線コネクタ 145"/>
        <xdr:cNvCxnSpPr/>
      </xdr:nvCxnSpPr>
      <xdr:spPr>
        <a:xfrm flipV="1">
          <a:off x="7861300" y="10316146"/>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147"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48"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49"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150"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158767</xdr:rowOff>
    </xdr:from>
    <xdr:ext cx="469744" cy="259045"/>
    <xdr:sp macro="" textlink="">
      <xdr:nvSpPr>
        <xdr:cNvPr id="151" name="n_1mainValue【体育館・プール】&#10;一人当たり面積"/>
        <xdr:cNvSpPr txBox="1"/>
      </xdr:nvSpPr>
      <xdr:spPr>
        <a:xfrm>
          <a:off x="9391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96473</xdr:rowOff>
    </xdr:from>
    <xdr:ext cx="469744" cy="259045"/>
    <xdr:sp macro="" textlink="">
      <xdr:nvSpPr>
        <xdr:cNvPr id="152" name="n_2mainValue【体育館・プール】&#10;一人当たり面積"/>
        <xdr:cNvSpPr txBox="1"/>
      </xdr:nvSpPr>
      <xdr:spPr>
        <a:xfrm>
          <a:off x="8515427" y="1004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109618</xdr:rowOff>
    </xdr:from>
    <xdr:ext cx="469744" cy="259045"/>
    <xdr:sp macro="" textlink="">
      <xdr:nvSpPr>
        <xdr:cNvPr id="153" name="n_3mainValue【体育館・プール】&#10;一人当たり面積"/>
        <xdr:cNvSpPr txBox="1"/>
      </xdr:nvSpPr>
      <xdr:spPr>
        <a:xfrm>
          <a:off x="7626427" y="100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5" name="直線コネクタ 16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6" name="テキスト ボックス 16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7" name="直線コネクタ 16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8" name="テキスト ボックス 16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9" name="直線コネクタ 16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0" name="テキスト ボックス 16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1" name="直線コネクタ 17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2" name="テキスト ボックス 17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4" name="テキスト ボックス 1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76" name="直線コネクタ 175"/>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77"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78" name="直線コネクタ 17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79"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0" name="直線コネクタ 179"/>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81"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2" name="フローチャート: 判断 181"/>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3" name="フローチャート: 判断 182"/>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84" name="フローチャート: 判断 183"/>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85" name="フローチャート: 判断 184"/>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86" name="フローチャート: 判断 18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192" name="楕円 191"/>
        <xdr:cNvSpPr/>
      </xdr:nvSpPr>
      <xdr:spPr>
        <a:xfrm>
          <a:off x="4584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87901</xdr:rowOff>
    </xdr:from>
    <xdr:ext cx="405111" cy="259045"/>
    <xdr:sp macro="" textlink="">
      <xdr:nvSpPr>
        <xdr:cNvPr id="193" name="【福祉施設】&#10;有形固定資産減価償却率該当値テキスト"/>
        <xdr:cNvSpPr txBox="1"/>
      </xdr:nvSpPr>
      <xdr:spPr>
        <a:xfrm>
          <a:off x="46736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28448</xdr:rowOff>
    </xdr:from>
    <xdr:to>
      <xdr:col>20</xdr:col>
      <xdr:colOff>38100</xdr:colOff>
      <xdr:row>80</xdr:row>
      <xdr:rowOff>130048</xdr:rowOff>
    </xdr:to>
    <xdr:sp macro="" textlink="">
      <xdr:nvSpPr>
        <xdr:cNvPr id="194" name="楕円 193"/>
        <xdr:cNvSpPr/>
      </xdr:nvSpPr>
      <xdr:spPr>
        <a:xfrm>
          <a:off x="3746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79248</xdr:rowOff>
    </xdr:from>
    <xdr:to>
      <xdr:col>24</xdr:col>
      <xdr:colOff>63500</xdr:colOff>
      <xdr:row>80</xdr:row>
      <xdr:rowOff>115824</xdr:rowOff>
    </xdr:to>
    <xdr:cxnSp macro="">
      <xdr:nvCxnSpPr>
        <xdr:cNvPr id="195" name="直線コネクタ 194"/>
        <xdr:cNvCxnSpPr/>
      </xdr:nvCxnSpPr>
      <xdr:spPr>
        <a:xfrm>
          <a:off x="3797300" y="137952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196" name="楕円 195"/>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79248</xdr:rowOff>
    </xdr:to>
    <xdr:cxnSp macro="">
      <xdr:nvCxnSpPr>
        <xdr:cNvPr id="197" name="直線コネクタ 196"/>
        <xdr:cNvCxnSpPr/>
      </xdr:nvCxnSpPr>
      <xdr:spPr>
        <a:xfrm>
          <a:off x="2908300" y="137426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97028</xdr:rowOff>
    </xdr:from>
    <xdr:to>
      <xdr:col>10</xdr:col>
      <xdr:colOff>165100</xdr:colOff>
      <xdr:row>80</xdr:row>
      <xdr:rowOff>27178</xdr:rowOff>
    </xdr:to>
    <xdr:sp macro="" textlink="">
      <xdr:nvSpPr>
        <xdr:cNvPr id="198" name="楕円 197"/>
        <xdr:cNvSpPr/>
      </xdr:nvSpPr>
      <xdr:spPr>
        <a:xfrm>
          <a:off x="1968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147828</xdr:rowOff>
    </xdr:from>
    <xdr:to>
      <xdr:col>15</xdr:col>
      <xdr:colOff>50800</xdr:colOff>
      <xdr:row>80</xdr:row>
      <xdr:rowOff>26670</xdr:rowOff>
    </xdr:to>
    <xdr:cxnSp macro="">
      <xdr:nvCxnSpPr>
        <xdr:cNvPr id="199" name="直線コネクタ 198"/>
        <xdr:cNvCxnSpPr/>
      </xdr:nvCxnSpPr>
      <xdr:spPr>
        <a:xfrm>
          <a:off x="2019300" y="136923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00"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01"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02"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03"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146575</xdr:rowOff>
    </xdr:from>
    <xdr:ext cx="405111" cy="259045"/>
    <xdr:sp macro="" textlink="">
      <xdr:nvSpPr>
        <xdr:cNvPr id="204" name="n_1mainValue【福祉施設】&#10;有形固定資産減価償却率"/>
        <xdr:cNvSpPr txBox="1"/>
      </xdr:nvSpPr>
      <xdr:spPr>
        <a:xfrm>
          <a:off x="35820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05" name="n_2mainValue【福祉施設】&#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43705</xdr:rowOff>
    </xdr:from>
    <xdr:ext cx="405111" cy="259045"/>
    <xdr:sp macro="" textlink="">
      <xdr:nvSpPr>
        <xdr:cNvPr id="206" name="n_3mainValue【福祉施設】&#10;有形固定資産減価償却率"/>
        <xdr:cNvSpPr txBox="1"/>
      </xdr:nvSpPr>
      <xdr:spPr>
        <a:xfrm>
          <a:off x="1816744" y="1341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7" name="直線コネクタ 2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8" name="テキスト ボックス 2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9" name="直線コネクタ 2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0" name="テキスト ボックス 2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1" name="直線コネクタ 2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2" name="テキスト ボックス 2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3" name="直線コネクタ 2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4" name="テキスト ボックス 2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5" name="直線コネクタ 2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6" name="テキスト ボックス 2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7" name="直線コネクタ 2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8" name="テキスト ボックス 2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32" name="直線コネクタ 231"/>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33"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34" name="直線コネクタ 233"/>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35"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36" name="直線コネクタ 235"/>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37"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38" name="フローチャート: 判断 23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39" name="フローチャート: 判断 238"/>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0" name="フローチャート: 判断 239"/>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41" name="フローチャート: 判断 240"/>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42" name="フローチャート: 判断 241"/>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48" name="楕円 247"/>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249"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157118</xdr:rowOff>
    </xdr:from>
    <xdr:to>
      <xdr:col>50</xdr:col>
      <xdr:colOff>165100</xdr:colOff>
      <xdr:row>83</xdr:row>
      <xdr:rowOff>87268</xdr:rowOff>
    </xdr:to>
    <xdr:sp macro="" textlink="">
      <xdr:nvSpPr>
        <xdr:cNvPr id="250" name="楕円 249"/>
        <xdr:cNvSpPr/>
      </xdr:nvSpPr>
      <xdr:spPr>
        <a:xfrm>
          <a:off x="958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36468</xdr:rowOff>
    </xdr:to>
    <xdr:cxnSp macro="">
      <xdr:nvCxnSpPr>
        <xdr:cNvPr id="251" name="直線コネクタ 250"/>
        <xdr:cNvCxnSpPr/>
      </xdr:nvCxnSpPr>
      <xdr:spPr>
        <a:xfrm flipV="1">
          <a:off x="9639300" y="142570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155484</xdr:rowOff>
    </xdr:from>
    <xdr:to>
      <xdr:col>46</xdr:col>
      <xdr:colOff>38100</xdr:colOff>
      <xdr:row>85</xdr:row>
      <xdr:rowOff>85634</xdr:rowOff>
    </xdr:to>
    <xdr:sp macro="" textlink="">
      <xdr:nvSpPr>
        <xdr:cNvPr id="252" name="楕円 251"/>
        <xdr:cNvSpPr/>
      </xdr:nvSpPr>
      <xdr:spPr>
        <a:xfrm>
          <a:off x="8699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36468</xdr:rowOff>
    </xdr:from>
    <xdr:to>
      <xdr:col>50</xdr:col>
      <xdr:colOff>114300</xdr:colOff>
      <xdr:row>85</xdr:row>
      <xdr:rowOff>34834</xdr:rowOff>
    </xdr:to>
    <xdr:cxnSp macro="">
      <xdr:nvCxnSpPr>
        <xdr:cNvPr id="253" name="直線コネクタ 252"/>
        <xdr:cNvCxnSpPr/>
      </xdr:nvCxnSpPr>
      <xdr:spPr>
        <a:xfrm flipV="1">
          <a:off x="8750300" y="14266818"/>
          <a:ext cx="889000" cy="3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163649</xdr:rowOff>
    </xdr:from>
    <xdr:to>
      <xdr:col>41</xdr:col>
      <xdr:colOff>101600</xdr:colOff>
      <xdr:row>85</xdr:row>
      <xdr:rowOff>93799</xdr:rowOff>
    </xdr:to>
    <xdr:sp macro="" textlink="">
      <xdr:nvSpPr>
        <xdr:cNvPr id="254" name="楕円 253"/>
        <xdr:cNvSpPr/>
      </xdr:nvSpPr>
      <xdr:spPr>
        <a:xfrm>
          <a:off x="781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34834</xdr:rowOff>
    </xdr:from>
    <xdr:to>
      <xdr:col>45</xdr:col>
      <xdr:colOff>177800</xdr:colOff>
      <xdr:row>85</xdr:row>
      <xdr:rowOff>42999</xdr:rowOff>
    </xdr:to>
    <xdr:cxnSp macro="">
      <xdr:nvCxnSpPr>
        <xdr:cNvPr id="255" name="直線コネクタ 254"/>
        <xdr:cNvCxnSpPr/>
      </xdr:nvCxnSpPr>
      <xdr:spPr>
        <a:xfrm flipV="1">
          <a:off x="7861300" y="146080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256"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57"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58"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59"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103795</xdr:rowOff>
    </xdr:from>
    <xdr:ext cx="469744" cy="259045"/>
    <xdr:sp macro="" textlink="">
      <xdr:nvSpPr>
        <xdr:cNvPr id="260" name="n_1mainValue【福祉施設】&#10;一人当たり面積"/>
        <xdr:cNvSpPr txBox="1"/>
      </xdr:nvSpPr>
      <xdr:spPr>
        <a:xfrm>
          <a:off x="93917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76761</xdr:rowOff>
    </xdr:from>
    <xdr:ext cx="469744" cy="259045"/>
    <xdr:sp macro="" textlink="">
      <xdr:nvSpPr>
        <xdr:cNvPr id="261" name="n_2mainValue【福祉施設】&#10;一人当たり面積"/>
        <xdr:cNvSpPr txBox="1"/>
      </xdr:nvSpPr>
      <xdr:spPr>
        <a:xfrm>
          <a:off x="85154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84926</xdr:rowOff>
    </xdr:from>
    <xdr:ext cx="469744" cy="259045"/>
    <xdr:sp macro="" textlink="">
      <xdr:nvSpPr>
        <xdr:cNvPr id="262" name="n_3mainValue【福祉施設】&#10;一人当たり面積"/>
        <xdr:cNvSpPr txBox="1"/>
      </xdr:nvSpPr>
      <xdr:spPr>
        <a:xfrm>
          <a:off x="7626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75" name="テキスト ボックス 274"/>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285" name="直線コネクタ 284"/>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86"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87" name="直線コネクタ 28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288"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289" name="直線コネクタ 288"/>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290" name="【市民会館】&#10;有形固定資産減価償却率平均値テキスト"/>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291" name="フローチャート: 判断 290"/>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292" name="フローチャート: 判断 291"/>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293" name="フローチャート: 判断 292"/>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294" name="フローチャート: 判断 293"/>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295" name="フローチャート: 判断 294"/>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66548</xdr:rowOff>
    </xdr:from>
    <xdr:to>
      <xdr:col>24</xdr:col>
      <xdr:colOff>114300</xdr:colOff>
      <xdr:row>106</xdr:row>
      <xdr:rowOff>168148</xdr:rowOff>
    </xdr:to>
    <xdr:sp macro="" textlink="">
      <xdr:nvSpPr>
        <xdr:cNvPr id="301" name="楕円 300"/>
        <xdr:cNvSpPr/>
      </xdr:nvSpPr>
      <xdr:spPr>
        <a:xfrm>
          <a:off x="4584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44975</xdr:rowOff>
    </xdr:from>
    <xdr:ext cx="405111" cy="259045"/>
    <xdr:sp macro="" textlink="">
      <xdr:nvSpPr>
        <xdr:cNvPr id="302" name="【市民会館】&#10;有形固定資産減価償却率該当値テキスト"/>
        <xdr:cNvSpPr txBox="1"/>
      </xdr:nvSpPr>
      <xdr:spPr>
        <a:xfrm>
          <a:off x="4673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29972</xdr:rowOff>
    </xdr:from>
    <xdr:to>
      <xdr:col>20</xdr:col>
      <xdr:colOff>38100</xdr:colOff>
      <xdr:row>106</xdr:row>
      <xdr:rowOff>131572</xdr:rowOff>
    </xdr:to>
    <xdr:sp macro="" textlink="">
      <xdr:nvSpPr>
        <xdr:cNvPr id="303" name="楕円 302"/>
        <xdr:cNvSpPr/>
      </xdr:nvSpPr>
      <xdr:spPr>
        <a:xfrm>
          <a:off x="3746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80772</xdr:rowOff>
    </xdr:from>
    <xdr:to>
      <xdr:col>24</xdr:col>
      <xdr:colOff>63500</xdr:colOff>
      <xdr:row>106</xdr:row>
      <xdr:rowOff>117348</xdr:rowOff>
    </xdr:to>
    <xdr:cxnSp macro="">
      <xdr:nvCxnSpPr>
        <xdr:cNvPr id="304" name="直線コネクタ 303"/>
        <xdr:cNvCxnSpPr/>
      </xdr:nvCxnSpPr>
      <xdr:spPr>
        <a:xfrm>
          <a:off x="3797300" y="18254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xdr:rowOff>
    </xdr:from>
    <xdr:to>
      <xdr:col>15</xdr:col>
      <xdr:colOff>101600</xdr:colOff>
      <xdr:row>106</xdr:row>
      <xdr:rowOff>110998</xdr:rowOff>
    </xdr:to>
    <xdr:sp macro="" textlink="">
      <xdr:nvSpPr>
        <xdr:cNvPr id="305" name="楕円 304"/>
        <xdr:cNvSpPr/>
      </xdr:nvSpPr>
      <xdr:spPr>
        <a:xfrm>
          <a:off x="2857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60198</xdr:rowOff>
    </xdr:from>
    <xdr:to>
      <xdr:col>19</xdr:col>
      <xdr:colOff>177800</xdr:colOff>
      <xdr:row>106</xdr:row>
      <xdr:rowOff>80772</xdr:rowOff>
    </xdr:to>
    <xdr:cxnSp macro="">
      <xdr:nvCxnSpPr>
        <xdr:cNvPr id="306" name="直線コネクタ 305"/>
        <xdr:cNvCxnSpPr/>
      </xdr:nvCxnSpPr>
      <xdr:spPr>
        <a:xfrm>
          <a:off x="2908300" y="182338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146558</xdr:rowOff>
    </xdr:from>
    <xdr:to>
      <xdr:col>10</xdr:col>
      <xdr:colOff>165100</xdr:colOff>
      <xdr:row>106</xdr:row>
      <xdr:rowOff>76708</xdr:rowOff>
    </xdr:to>
    <xdr:sp macro="" textlink="">
      <xdr:nvSpPr>
        <xdr:cNvPr id="307" name="楕円 306"/>
        <xdr:cNvSpPr/>
      </xdr:nvSpPr>
      <xdr:spPr>
        <a:xfrm>
          <a:off x="1968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25908</xdr:rowOff>
    </xdr:from>
    <xdr:to>
      <xdr:col>15</xdr:col>
      <xdr:colOff>50800</xdr:colOff>
      <xdr:row>106</xdr:row>
      <xdr:rowOff>60198</xdr:rowOff>
    </xdr:to>
    <xdr:cxnSp macro="">
      <xdr:nvCxnSpPr>
        <xdr:cNvPr id="308" name="直線コネクタ 307"/>
        <xdr:cNvCxnSpPr/>
      </xdr:nvCxnSpPr>
      <xdr:spPr>
        <a:xfrm>
          <a:off x="2019300" y="181996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309"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310"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311"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12"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122699</xdr:rowOff>
    </xdr:from>
    <xdr:ext cx="405111" cy="259045"/>
    <xdr:sp macro="" textlink="">
      <xdr:nvSpPr>
        <xdr:cNvPr id="313" name="n_1main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102125</xdr:rowOff>
    </xdr:from>
    <xdr:ext cx="405111" cy="259045"/>
    <xdr:sp macro="" textlink="">
      <xdr:nvSpPr>
        <xdr:cNvPr id="314" name="n_2mainValue【市民会館】&#10;有形固定資産減価償却率"/>
        <xdr:cNvSpPr txBox="1"/>
      </xdr:nvSpPr>
      <xdr:spPr>
        <a:xfrm>
          <a:off x="2705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67835</xdr:rowOff>
    </xdr:from>
    <xdr:ext cx="405111" cy="259045"/>
    <xdr:sp macro="" textlink="">
      <xdr:nvSpPr>
        <xdr:cNvPr id="315" name="n_3mainValue【市民会館】&#10;有形固定資産減価償却率"/>
        <xdr:cNvSpPr txBox="1"/>
      </xdr:nvSpPr>
      <xdr:spPr>
        <a:xfrm>
          <a:off x="1816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41" name="直線コネクタ 340"/>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42"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43" name="直線コネクタ 342"/>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44"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45" name="直線コネクタ 344"/>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346" name="【市民会館】&#10;一人当たり面積平均値テキスト"/>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47" name="フローチャート: 判断 346"/>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48" name="フローチャート: 判断 347"/>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49" name="フローチャート: 判断 348"/>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350" name="フローチャート: 判断 349"/>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351" name="フローチャート: 判断 350"/>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30299</xdr:rowOff>
    </xdr:from>
    <xdr:to>
      <xdr:col>55</xdr:col>
      <xdr:colOff>50800</xdr:colOff>
      <xdr:row>105</xdr:row>
      <xdr:rowOff>131899</xdr:rowOff>
    </xdr:to>
    <xdr:sp macro="" textlink="">
      <xdr:nvSpPr>
        <xdr:cNvPr id="357" name="楕円 356"/>
        <xdr:cNvSpPr/>
      </xdr:nvSpPr>
      <xdr:spPr>
        <a:xfrm>
          <a:off x="10426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8726</xdr:rowOff>
    </xdr:from>
    <xdr:ext cx="469744" cy="259045"/>
    <xdr:sp macro="" textlink="">
      <xdr:nvSpPr>
        <xdr:cNvPr id="358" name="【市民会館】&#10;一人当たり面積該当値テキスト"/>
        <xdr:cNvSpPr txBox="1"/>
      </xdr:nvSpPr>
      <xdr:spPr>
        <a:xfrm>
          <a:off x="10515600" y="18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40095</xdr:rowOff>
    </xdr:from>
    <xdr:to>
      <xdr:col>50</xdr:col>
      <xdr:colOff>165100</xdr:colOff>
      <xdr:row>105</xdr:row>
      <xdr:rowOff>141695</xdr:rowOff>
    </xdr:to>
    <xdr:sp macro="" textlink="">
      <xdr:nvSpPr>
        <xdr:cNvPr id="359" name="楕円 358"/>
        <xdr:cNvSpPr/>
      </xdr:nvSpPr>
      <xdr:spPr>
        <a:xfrm>
          <a:off x="9588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81099</xdr:rowOff>
    </xdr:from>
    <xdr:to>
      <xdr:col>55</xdr:col>
      <xdr:colOff>0</xdr:colOff>
      <xdr:row>105</xdr:row>
      <xdr:rowOff>90895</xdr:rowOff>
    </xdr:to>
    <xdr:cxnSp macro="">
      <xdr:nvCxnSpPr>
        <xdr:cNvPr id="360" name="直線コネクタ 359"/>
        <xdr:cNvCxnSpPr/>
      </xdr:nvCxnSpPr>
      <xdr:spPr>
        <a:xfrm flipV="1">
          <a:off x="9639300" y="180833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907</xdr:rowOff>
    </xdr:from>
    <xdr:to>
      <xdr:col>46</xdr:col>
      <xdr:colOff>38100</xdr:colOff>
      <xdr:row>105</xdr:row>
      <xdr:rowOff>102507</xdr:rowOff>
    </xdr:to>
    <xdr:sp macro="" textlink="">
      <xdr:nvSpPr>
        <xdr:cNvPr id="361" name="楕円 360"/>
        <xdr:cNvSpPr/>
      </xdr:nvSpPr>
      <xdr:spPr>
        <a:xfrm>
          <a:off x="8699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51707</xdr:rowOff>
    </xdr:from>
    <xdr:to>
      <xdr:col>50</xdr:col>
      <xdr:colOff>114300</xdr:colOff>
      <xdr:row>105</xdr:row>
      <xdr:rowOff>90895</xdr:rowOff>
    </xdr:to>
    <xdr:cxnSp macro="">
      <xdr:nvCxnSpPr>
        <xdr:cNvPr id="362" name="直線コネクタ 361"/>
        <xdr:cNvCxnSpPr/>
      </xdr:nvCxnSpPr>
      <xdr:spPr>
        <a:xfrm>
          <a:off x="8750300" y="180539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17236</xdr:rowOff>
    </xdr:from>
    <xdr:to>
      <xdr:col>41</xdr:col>
      <xdr:colOff>101600</xdr:colOff>
      <xdr:row>105</xdr:row>
      <xdr:rowOff>118836</xdr:rowOff>
    </xdr:to>
    <xdr:sp macro="" textlink="">
      <xdr:nvSpPr>
        <xdr:cNvPr id="363" name="楕円 362"/>
        <xdr:cNvSpPr/>
      </xdr:nvSpPr>
      <xdr:spPr>
        <a:xfrm>
          <a:off x="781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51707</xdr:rowOff>
    </xdr:from>
    <xdr:to>
      <xdr:col>45</xdr:col>
      <xdr:colOff>177800</xdr:colOff>
      <xdr:row>105</xdr:row>
      <xdr:rowOff>68036</xdr:rowOff>
    </xdr:to>
    <xdr:cxnSp macro="">
      <xdr:nvCxnSpPr>
        <xdr:cNvPr id="364" name="直線コネクタ 363"/>
        <xdr:cNvCxnSpPr/>
      </xdr:nvCxnSpPr>
      <xdr:spPr>
        <a:xfrm flipV="1">
          <a:off x="7861300" y="1805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365" name="n_1aveValue【市民会館】&#10;一人当たり面積"/>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366" name="n_2ave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367"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368" name="n_4aveValue【市民会館】&#10;一人当たり面積"/>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132822</xdr:rowOff>
    </xdr:from>
    <xdr:ext cx="469744" cy="259045"/>
    <xdr:sp macro="" textlink="">
      <xdr:nvSpPr>
        <xdr:cNvPr id="369" name="n_1mainValue【市民会館】&#10;一人当たり面積"/>
        <xdr:cNvSpPr txBox="1"/>
      </xdr:nvSpPr>
      <xdr:spPr>
        <a:xfrm>
          <a:off x="93917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93634</xdr:rowOff>
    </xdr:from>
    <xdr:ext cx="469744" cy="259045"/>
    <xdr:sp macro="" textlink="">
      <xdr:nvSpPr>
        <xdr:cNvPr id="370" name="n_2mainValue【市民会館】&#10;一人当たり面積"/>
        <xdr:cNvSpPr txBox="1"/>
      </xdr:nvSpPr>
      <xdr:spPr>
        <a:xfrm>
          <a:off x="85154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109963</xdr:rowOff>
    </xdr:from>
    <xdr:ext cx="469744" cy="259045"/>
    <xdr:sp macro="" textlink="">
      <xdr:nvSpPr>
        <xdr:cNvPr id="371" name="n_3mainValue【市民会館】&#10;一人当たり面積"/>
        <xdr:cNvSpPr txBox="1"/>
      </xdr:nvSpPr>
      <xdr:spPr>
        <a:xfrm>
          <a:off x="7626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96" name="直線コネクタ 395"/>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97"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98" name="直線コネクタ 397"/>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99"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00" name="直線コネクタ 399"/>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01"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2" name="フローチャート: 判断 401"/>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03" name="フローチャート: 判断 402"/>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04" name="フローチャート: 判断 403"/>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05" name="フローチャート: 判断 404"/>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6" name="フローチャート: 判断 405"/>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12" name="楕円 411"/>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413" name="【一般廃棄物処理施設】&#10;有形固定資産減価償却率該当値テキスト"/>
        <xdr:cNvSpPr txBox="1"/>
      </xdr:nvSpPr>
      <xdr:spPr>
        <a:xfrm>
          <a:off x="16357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414" name="楕円 413"/>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66675</xdr:rowOff>
    </xdr:to>
    <xdr:cxnSp macro="">
      <xdr:nvCxnSpPr>
        <xdr:cNvPr id="415" name="直線コネクタ 414"/>
        <xdr:cNvCxnSpPr/>
      </xdr:nvCxnSpPr>
      <xdr:spPr>
        <a:xfrm>
          <a:off x="15481300" y="6038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16" name="楕円 415"/>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38100</xdr:rowOff>
    </xdr:to>
    <xdr:cxnSp macro="">
      <xdr:nvCxnSpPr>
        <xdr:cNvPr id="417" name="直線コネクタ 416"/>
        <xdr:cNvCxnSpPr/>
      </xdr:nvCxnSpPr>
      <xdr:spPr>
        <a:xfrm>
          <a:off x="14592300" y="59950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65405</xdr:rowOff>
    </xdr:from>
    <xdr:to>
      <xdr:col>72</xdr:col>
      <xdr:colOff>38100</xdr:colOff>
      <xdr:row>32</xdr:row>
      <xdr:rowOff>167005</xdr:rowOff>
    </xdr:to>
    <xdr:sp macro="" textlink="">
      <xdr:nvSpPr>
        <xdr:cNvPr id="418" name="楕円 417"/>
        <xdr:cNvSpPr/>
      </xdr:nvSpPr>
      <xdr:spPr>
        <a:xfrm>
          <a:off x="136525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116205</xdr:rowOff>
    </xdr:from>
    <xdr:to>
      <xdr:col>76</xdr:col>
      <xdr:colOff>114300</xdr:colOff>
      <xdr:row>34</xdr:row>
      <xdr:rowOff>165735</xdr:rowOff>
    </xdr:to>
    <xdr:cxnSp macro="">
      <xdr:nvCxnSpPr>
        <xdr:cNvPr id="419" name="直線コネクタ 418"/>
        <xdr:cNvCxnSpPr/>
      </xdr:nvCxnSpPr>
      <xdr:spPr>
        <a:xfrm>
          <a:off x="13703300" y="5602605"/>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420"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21"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422"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3"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424" name="n_1mainValue【一般廃棄物処理施設】&#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425" name="n_2mainValue【一般廃棄物処理施設】&#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12082</xdr:rowOff>
    </xdr:from>
    <xdr:ext cx="405111" cy="259045"/>
    <xdr:sp macro="" textlink="">
      <xdr:nvSpPr>
        <xdr:cNvPr id="426" name="n_3mainValue【一般廃棄物処理施設】&#10;有形固定資産減価償却率"/>
        <xdr:cNvSpPr txBox="1"/>
      </xdr:nvSpPr>
      <xdr:spPr>
        <a:xfrm>
          <a:off x="1350074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8" name="テキスト ボックス 43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0" name="テキスト ボックス 43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2" name="テキスト ボックス 44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4" name="テキスト ボックス 44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48" name="直線コネクタ 447"/>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49"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50" name="直線コネクタ 449"/>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51"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52" name="直線コネクタ 451"/>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453" name="【一般廃棄物処理施設】&#10;一人当たり有形固定資産（償却資産）額平均値テキスト"/>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54" name="フローチャート: 判断 453"/>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55" name="フローチャート: 判断 454"/>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56" name="フローチャート: 判断 455"/>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57" name="フローチャート: 判断 456"/>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58" name="フローチャート: 判断 457"/>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11195</xdr:rowOff>
    </xdr:from>
    <xdr:to>
      <xdr:col>116</xdr:col>
      <xdr:colOff>114300</xdr:colOff>
      <xdr:row>37</xdr:row>
      <xdr:rowOff>112795</xdr:rowOff>
    </xdr:to>
    <xdr:sp macro="" textlink="">
      <xdr:nvSpPr>
        <xdr:cNvPr id="464" name="楕円 463"/>
        <xdr:cNvSpPr/>
      </xdr:nvSpPr>
      <xdr:spPr>
        <a:xfrm>
          <a:off x="221107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34072</xdr:rowOff>
    </xdr:from>
    <xdr:ext cx="599010" cy="259045"/>
    <xdr:sp macro="" textlink="">
      <xdr:nvSpPr>
        <xdr:cNvPr id="465" name="【一般廃棄物処理施設】&#10;一人当たり有形固定資産（償却資産）額該当値テキスト"/>
        <xdr:cNvSpPr txBox="1"/>
      </xdr:nvSpPr>
      <xdr:spPr>
        <a:xfrm>
          <a:off x="22199600" y="62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49193</xdr:rowOff>
    </xdr:from>
    <xdr:to>
      <xdr:col>112</xdr:col>
      <xdr:colOff>38100</xdr:colOff>
      <xdr:row>37</xdr:row>
      <xdr:rowOff>150793</xdr:rowOff>
    </xdr:to>
    <xdr:sp macro="" textlink="">
      <xdr:nvSpPr>
        <xdr:cNvPr id="466" name="楕円 465"/>
        <xdr:cNvSpPr/>
      </xdr:nvSpPr>
      <xdr:spPr>
        <a:xfrm>
          <a:off x="21272500" y="63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61995</xdr:rowOff>
    </xdr:from>
    <xdr:to>
      <xdr:col>116</xdr:col>
      <xdr:colOff>63500</xdr:colOff>
      <xdr:row>37</xdr:row>
      <xdr:rowOff>99993</xdr:rowOff>
    </xdr:to>
    <xdr:cxnSp macro="">
      <xdr:nvCxnSpPr>
        <xdr:cNvPr id="467" name="直線コネクタ 466"/>
        <xdr:cNvCxnSpPr/>
      </xdr:nvCxnSpPr>
      <xdr:spPr>
        <a:xfrm flipV="1">
          <a:off x="21323300" y="6405645"/>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125595</xdr:rowOff>
    </xdr:from>
    <xdr:to>
      <xdr:col>107</xdr:col>
      <xdr:colOff>101600</xdr:colOff>
      <xdr:row>38</xdr:row>
      <xdr:rowOff>55745</xdr:rowOff>
    </xdr:to>
    <xdr:sp macro="" textlink="">
      <xdr:nvSpPr>
        <xdr:cNvPr id="468" name="楕円 467"/>
        <xdr:cNvSpPr/>
      </xdr:nvSpPr>
      <xdr:spPr>
        <a:xfrm>
          <a:off x="20383500" y="6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99993</xdr:rowOff>
    </xdr:from>
    <xdr:to>
      <xdr:col>111</xdr:col>
      <xdr:colOff>177800</xdr:colOff>
      <xdr:row>38</xdr:row>
      <xdr:rowOff>4945</xdr:rowOff>
    </xdr:to>
    <xdr:cxnSp macro="">
      <xdr:nvCxnSpPr>
        <xdr:cNvPr id="469" name="直線コネクタ 468"/>
        <xdr:cNvCxnSpPr/>
      </xdr:nvCxnSpPr>
      <xdr:spPr>
        <a:xfrm flipV="1">
          <a:off x="20434300" y="6443643"/>
          <a:ext cx="889000" cy="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156218</xdr:rowOff>
    </xdr:from>
    <xdr:to>
      <xdr:col>102</xdr:col>
      <xdr:colOff>165100</xdr:colOff>
      <xdr:row>41</xdr:row>
      <xdr:rowOff>86368</xdr:rowOff>
    </xdr:to>
    <xdr:sp macro="" textlink="">
      <xdr:nvSpPr>
        <xdr:cNvPr id="470" name="楕円 469"/>
        <xdr:cNvSpPr/>
      </xdr:nvSpPr>
      <xdr:spPr>
        <a:xfrm>
          <a:off x="19494500" y="70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4945</xdr:rowOff>
    </xdr:from>
    <xdr:to>
      <xdr:col>107</xdr:col>
      <xdr:colOff>50800</xdr:colOff>
      <xdr:row>41</xdr:row>
      <xdr:rowOff>35568</xdr:rowOff>
    </xdr:to>
    <xdr:cxnSp macro="">
      <xdr:nvCxnSpPr>
        <xdr:cNvPr id="471" name="直線コネクタ 470"/>
        <xdr:cNvCxnSpPr/>
      </xdr:nvCxnSpPr>
      <xdr:spPr>
        <a:xfrm flipV="1">
          <a:off x="19545300" y="6520045"/>
          <a:ext cx="889000" cy="5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472" name="n_1aveValue【一般廃棄物処理施設】&#10;一人当たり有形固定資産（償却資産）額"/>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107799</xdr:rowOff>
    </xdr:from>
    <xdr:ext cx="599010" cy="259045"/>
    <xdr:sp macro="" textlink="">
      <xdr:nvSpPr>
        <xdr:cNvPr id="473" name="n_2aveValue【一般廃棄物処理施設】&#10;一人当たり有形固定資産（償却資産）額"/>
        <xdr:cNvSpPr txBox="1"/>
      </xdr:nvSpPr>
      <xdr:spPr>
        <a:xfrm>
          <a:off x="201347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74"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75"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167320</xdr:rowOff>
    </xdr:from>
    <xdr:ext cx="599010" cy="259045"/>
    <xdr:sp macro="" textlink="">
      <xdr:nvSpPr>
        <xdr:cNvPr id="476" name="n_1mainValue【一般廃棄物処理施設】&#10;一人当たり有形固定資産（償却資産）額"/>
        <xdr:cNvSpPr txBox="1"/>
      </xdr:nvSpPr>
      <xdr:spPr>
        <a:xfrm>
          <a:off x="21011095" y="61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72272</xdr:rowOff>
    </xdr:from>
    <xdr:ext cx="599010" cy="259045"/>
    <xdr:sp macro="" textlink="">
      <xdr:nvSpPr>
        <xdr:cNvPr id="477" name="n_2mainValue【一般廃棄物処理施設】&#10;一人当たり有形固定資産（償却資産）額"/>
        <xdr:cNvSpPr txBox="1"/>
      </xdr:nvSpPr>
      <xdr:spPr>
        <a:xfrm>
          <a:off x="20134795" y="624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77495</xdr:rowOff>
    </xdr:from>
    <xdr:ext cx="534377" cy="259045"/>
    <xdr:sp macro="" textlink="">
      <xdr:nvSpPr>
        <xdr:cNvPr id="478" name="n_3mainValue【一般廃棄物処理施設】&#10;一人当たり有形固定資産（償却資産）額"/>
        <xdr:cNvSpPr txBox="1"/>
      </xdr:nvSpPr>
      <xdr:spPr>
        <a:xfrm>
          <a:off x="19278111" y="71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03" name="直線コネクタ 502"/>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4"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5" name="直線コネクタ 504"/>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06"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07" name="直線コネクタ 506"/>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08"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09" name="フローチャート: 判断 508"/>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10" name="フローチャート: 判断 509"/>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11" name="フローチャート: 判断 510"/>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12" name="フローチャート: 判断 511"/>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13" name="フローチャート: 判断 512"/>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69215</xdr:rowOff>
    </xdr:from>
    <xdr:to>
      <xdr:col>85</xdr:col>
      <xdr:colOff>177800</xdr:colOff>
      <xdr:row>58</xdr:row>
      <xdr:rowOff>170815</xdr:rowOff>
    </xdr:to>
    <xdr:sp macro="" textlink="">
      <xdr:nvSpPr>
        <xdr:cNvPr id="519" name="楕円 518"/>
        <xdr:cNvSpPr/>
      </xdr:nvSpPr>
      <xdr:spPr>
        <a:xfrm>
          <a:off x="16268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92092</xdr:rowOff>
    </xdr:from>
    <xdr:ext cx="405111" cy="259045"/>
    <xdr:sp macro="" textlink="">
      <xdr:nvSpPr>
        <xdr:cNvPr id="520" name="【保健センター・保健所】&#10;有形固定資産減価償却率該当値テキスト"/>
        <xdr:cNvSpPr txBox="1"/>
      </xdr:nvSpPr>
      <xdr:spPr>
        <a:xfrm>
          <a:off x="16357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521" name="楕円 520"/>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120015</xdr:rowOff>
    </xdr:from>
    <xdr:to>
      <xdr:col>85</xdr:col>
      <xdr:colOff>127000</xdr:colOff>
      <xdr:row>59</xdr:row>
      <xdr:rowOff>9525</xdr:rowOff>
    </xdr:to>
    <xdr:cxnSp macro="">
      <xdr:nvCxnSpPr>
        <xdr:cNvPr id="522" name="直線コネクタ 521"/>
        <xdr:cNvCxnSpPr/>
      </xdr:nvCxnSpPr>
      <xdr:spPr>
        <a:xfrm flipV="1">
          <a:off x="15481300" y="100641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523" name="楕円 522"/>
        <xdr:cNvSpPr/>
      </xdr:nvSpPr>
      <xdr:spPr>
        <a:xfrm>
          <a:off x="14541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59</xdr:row>
      <xdr:rowOff>9525</xdr:rowOff>
    </xdr:to>
    <xdr:cxnSp macro="">
      <xdr:nvCxnSpPr>
        <xdr:cNvPr id="524" name="直線コネクタ 523"/>
        <xdr:cNvCxnSpPr/>
      </xdr:nvCxnSpPr>
      <xdr:spPr>
        <a:xfrm>
          <a:off x="14592300" y="1007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25" name="楕円 524"/>
        <xdr:cNvSpPr/>
      </xdr:nvSpPr>
      <xdr:spPr>
        <a:xfrm>
          <a:off x="13652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89535</xdr:rowOff>
    </xdr:from>
    <xdr:to>
      <xdr:col>76</xdr:col>
      <xdr:colOff>114300</xdr:colOff>
      <xdr:row>58</xdr:row>
      <xdr:rowOff>135255</xdr:rowOff>
    </xdr:to>
    <xdr:cxnSp macro="">
      <xdr:nvCxnSpPr>
        <xdr:cNvPr id="526" name="直線コネクタ 525"/>
        <xdr:cNvCxnSpPr/>
      </xdr:nvCxnSpPr>
      <xdr:spPr>
        <a:xfrm>
          <a:off x="13703300" y="10033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27"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28"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29"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30"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51452</xdr:rowOff>
    </xdr:from>
    <xdr:ext cx="405111" cy="259045"/>
    <xdr:sp macro="" textlink="">
      <xdr:nvSpPr>
        <xdr:cNvPr id="531" name="n_1mainValue【保健センター・保健所】&#10;有形固定資産減価償却率"/>
        <xdr:cNvSpPr txBox="1"/>
      </xdr:nvSpPr>
      <xdr:spPr>
        <a:xfrm>
          <a:off x="152660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5732</xdr:rowOff>
    </xdr:from>
    <xdr:ext cx="405111" cy="259045"/>
    <xdr:sp macro="" textlink="">
      <xdr:nvSpPr>
        <xdr:cNvPr id="532" name="n_2mainValue【保健センター・保健所】&#10;有形固定資産減価償却率"/>
        <xdr:cNvSpPr txBox="1"/>
      </xdr:nvSpPr>
      <xdr:spPr>
        <a:xfrm>
          <a:off x="143897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533" name="n_3main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59" name="直線コネクタ 558"/>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60"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61" name="直線コネクタ 560"/>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62"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63" name="直線コネクタ 562"/>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64"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65" name="フローチャート: 判断 564"/>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66" name="フローチャート: 判断 565"/>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7" name="フローチャート: 判断 566"/>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68" name="フローチャート: 判断 567"/>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69" name="フローチャート: 判断 568"/>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47172</xdr:rowOff>
    </xdr:from>
    <xdr:to>
      <xdr:col>116</xdr:col>
      <xdr:colOff>114300</xdr:colOff>
      <xdr:row>63</xdr:row>
      <xdr:rowOff>148772</xdr:rowOff>
    </xdr:to>
    <xdr:sp macro="" textlink="">
      <xdr:nvSpPr>
        <xdr:cNvPr id="575" name="楕円 574"/>
        <xdr:cNvSpPr/>
      </xdr:nvSpPr>
      <xdr:spPr>
        <a:xfrm>
          <a:off x="22110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25599</xdr:rowOff>
    </xdr:from>
    <xdr:ext cx="469744" cy="259045"/>
    <xdr:sp macro="" textlink="">
      <xdr:nvSpPr>
        <xdr:cNvPr id="576" name="【保健センター・保健所】&#10;一人当たり面積該当値テキスト"/>
        <xdr:cNvSpPr txBox="1"/>
      </xdr:nvSpPr>
      <xdr:spPr>
        <a:xfrm>
          <a:off x="22199600"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50437</xdr:rowOff>
    </xdr:from>
    <xdr:to>
      <xdr:col>112</xdr:col>
      <xdr:colOff>38100</xdr:colOff>
      <xdr:row>63</xdr:row>
      <xdr:rowOff>152037</xdr:rowOff>
    </xdr:to>
    <xdr:sp macro="" textlink="">
      <xdr:nvSpPr>
        <xdr:cNvPr id="577" name="楕円 576"/>
        <xdr:cNvSpPr/>
      </xdr:nvSpPr>
      <xdr:spPr>
        <a:xfrm>
          <a:off x="21272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97972</xdr:rowOff>
    </xdr:from>
    <xdr:to>
      <xdr:col>116</xdr:col>
      <xdr:colOff>63500</xdr:colOff>
      <xdr:row>63</xdr:row>
      <xdr:rowOff>101237</xdr:rowOff>
    </xdr:to>
    <xdr:cxnSp macro="">
      <xdr:nvCxnSpPr>
        <xdr:cNvPr id="578" name="直線コネクタ 577"/>
        <xdr:cNvCxnSpPr/>
      </xdr:nvCxnSpPr>
      <xdr:spPr>
        <a:xfrm flipV="1">
          <a:off x="21323300" y="108993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579" name="楕円 578"/>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101237</xdr:rowOff>
    </xdr:from>
    <xdr:to>
      <xdr:col>111</xdr:col>
      <xdr:colOff>177800</xdr:colOff>
      <xdr:row>63</xdr:row>
      <xdr:rowOff>106135</xdr:rowOff>
    </xdr:to>
    <xdr:cxnSp macro="">
      <xdr:nvCxnSpPr>
        <xdr:cNvPr id="580" name="直線コネクタ 579"/>
        <xdr:cNvCxnSpPr/>
      </xdr:nvCxnSpPr>
      <xdr:spPr>
        <a:xfrm flipV="1">
          <a:off x="20434300" y="1090258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60234</xdr:rowOff>
    </xdr:from>
    <xdr:to>
      <xdr:col>102</xdr:col>
      <xdr:colOff>165100</xdr:colOff>
      <xdr:row>63</xdr:row>
      <xdr:rowOff>161834</xdr:rowOff>
    </xdr:to>
    <xdr:sp macro="" textlink="">
      <xdr:nvSpPr>
        <xdr:cNvPr id="581" name="楕円 580"/>
        <xdr:cNvSpPr/>
      </xdr:nvSpPr>
      <xdr:spPr>
        <a:xfrm>
          <a:off x="19494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111034</xdr:rowOff>
    </xdr:to>
    <xdr:cxnSp macro="">
      <xdr:nvCxnSpPr>
        <xdr:cNvPr id="582" name="直線コネクタ 581"/>
        <xdr:cNvCxnSpPr/>
      </xdr:nvCxnSpPr>
      <xdr:spPr>
        <a:xfrm flipV="1">
          <a:off x="19545300" y="109074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83"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84"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85"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86"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143164</xdr:rowOff>
    </xdr:from>
    <xdr:ext cx="469744" cy="259045"/>
    <xdr:sp macro="" textlink="">
      <xdr:nvSpPr>
        <xdr:cNvPr id="587" name="n_1mainValue【保健センター・保健所】&#10;一人当たり面積"/>
        <xdr:cNvSpPr txBox="1"/>
      </xdr:nvSpPr>
      <xdr:spPr>
        <a:xfrm>
          <a:off x="210757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588"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152961</xdr:rowOff>
    </xdr:from>
    <xdr:ext cx="469744" cy="259045"/>
    <xdr:sp macro="" textlink="">
      <xdr:nvSpPr>
        <xdr:cNvPr id="589" name="n_3mainValue【保健センター・保健所】&#10;一人当たり面積"/>
        <xdr:cNvSpPr txBox="1"/>
      </xdr:nvSpPr>
      <xdr:spPr>
        <a:xfrm>
          <a:off x="19310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15" name="直線コネクタ 614"/>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18"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19" name="直線コネクタ 618"/>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620"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21" name="フローチャート: 判断 620"/>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2" name="フローチャート: 判断 621"/>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23" name="フローチャート: 判断 62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24" name="フローチャート: 判断 623"/>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25" name="フローチャート: 判断 624"/>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50981</xdr:rowOff>
    </xdr:from>
    <xdr:to>
      <xdr:col>85</xdr:col>
      <xdr:colOff>177800</xdr:colOff>
      <xdr:row>79</xdr:row>
      <xdr:rowOff>152581</xdr:rowOff>
    </xdr:to>
    <xdr:sp macro="" textlink="">
      <xdr:nvSpPr>
        <xdr:cNvPr id="631" name="楕円 630"/>
        <xdr:cNvSpPr/>
      </xdr:nvSpPr>
      <xdr:spPr>
        <a:xfrm>
          <a:off x="162687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73858</xdr:rowOff>
    </xdr:from>
    <xdr:ext cx="405111" cy="259045"/>
    <xdr:sp macro="" textlink="">
      <xdr:nvSpPr>
        <xdr:cNvPr id="632" name="【消防施設】&#10;有形固定資産減価償却率該当値テキスト"/>
        <xdr:cNvSpPr txBox="1"/>
      </xdr:nvSpPr>
      <xdr:spPr>
        <a:xfrm>
          <a:off x="16357600" y="1344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633" name="楕円 632"/>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101781</xdr:rowOff>
    </xdr:from>
    <xdr:to>
      <xdr:col>85</xdr:col>
      <xdr:colOff>127000</xdr:colOff>
      <xdr:row>79</xdr:row>
      <xdr:rowOff>121376</xdr:rowOff>
    </xdr:to>
    <xdr:cxnSp macro="">
      <xdr:nvCxnSpPr>
        <xdr:cNvPr id="634" name="直線コネクタ 633"/>
        <xdr:cNvCxnSpPr/>
      </xdr:nvCxnSpPr>
      <xdr:spPr>
        <a:xfrm flipV="1">
          <a:off x="15481300" y="136463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635" name="楕円 634"/>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167095</xdr:rowOff>
    </xdr:to>
    <xdr:cxnSp macro="">
      <xdr:nvCxnSpPr>
        <xdr:cNvPr id="636" name="直線コネクタ 635"/>
        <xdr:cNvCxnSpPr/>
      </xdr:nvCxnSpPr>
      <xdr:spPr>
        <a:xfrm flipV="1">
          <a:off x="14592300" y="136659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54248</xdr:rowOff>
    </xdr:from>
    <xdr:to>
      <xdr:col>72</xdr:col>
      <xdr:colOff>38100</xdr:colOff>
      <xdr:row>80</xdr:row>
      <xdr:rowOff>155848</xdr:rowOff>
    </xdr:to>
    <xdr:sp macro="" textlink="">
      <xdr:nvSpPr>
        <xdr:cNvPr id="637" name="楕円 636"/>
        <xdr:cNvSpPr/>
      </xdr:nvSpPr>
      <xdr:spPr>
        <a:xfrm>
          <a:off x="13652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167095</xdr:rowOff>
    </xdr:from>
    <xdr:to>
      <xdr:col>76</xdr:col>
      <xdr:colOff>114300</xdr:colOff>
      <xdr:row>80</xdr:row>
      <xdr:rowOff>105048</xdr:rowOff>
    </xdr:to>
    <xdr:cxnSp macro="">
      <xdr:nvCxnSpPr>
        <xdr:cNvPr id="638" name="直線コネクタ 637"/>
        <xdr:cNvCxnSpPr/>
      </xdr:nvCxnSpPr>
      <xdr:spPr>
        <a:xfrm flipV="1">
          <a:off x="13703300" y="13711645"/>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39"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40"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41"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42"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643"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644" name="n_2mainValue【消防施設】&#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925</xdr:rowOff>
    </xdr:from>
    <xdr:ext cx="405111" cy="259045"/>
    <xdr:sp macro="" textlink="">
      <xdr:nvSpPr>
        <xdr:cNvPr id="645" name="n_3mainValue【消防施設】&#10;有形固定資産減価償却率"/>
        <xdr:cNvSpPr txBox="1"/>
      </xdr:nvSpPr>
      <xdr:spPr>
        <a:xfrm>
          <a:off x="13500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71" name="直線コネクタ 670"/>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72"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73" name="直線コネクタ 672"/>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74"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75" name="直線コネクタ 674"/>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76"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77" name="フローチャート: 判断 676"/>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78" name="フローチャート: 判断 677"/>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79" name="フローチャート: 判断 678"/>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80" name="フローチャート: 判断 679"/>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81" name="フローチャート: 判断 680"/>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87" name="楕円 686"/>
        <xdr:cNvSpPr/>
      </xdr:nvSpPr>
      <xdr:spPr>
        <a:xfrm>
          <a:off x="22110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4915</xdr:rowOff>
    </xdr:from>
    <xdr:ext cx="469744" cy="259045"/>
    <xdr:sp macro="" textlink="">
      <xdr:nvSpPr>
        <xdr:cNvPr id="688" name="【消防施設】&#10;一人当たり面積該当値テキスト"/>
        <xdr:cNvSpPr txBox="1"/>
      </xdr:nvSpPr>
      <xdr:spPr>
        <a:xfrm>
          <a:off x="22199600" y="144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42818</xdr:rowOff>
    </xdr:from>
    <xdr:to>
      <xdr:col>112</xdr:col>
      <xdr:colOff>38100</xdr:colOff>
      <xdr:row>84</xdr:row>
      <xdr:rowOff>144418</xdr:rowOff>
    </xdr:to>
    <xdr:sp macro="" textlink="">
      <xdr:nvSpPr>
        <xdr:cNvPr id="689" name="楕円 688"/>
        <xdr:cNvSpPr/>
      </xdr:nvSpPr>
      <xdr:spPr>
        <a:xfrm>
          <a:off x="2127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77288</xdr:rowOff>
    </xdr:from>
    <xdr:to>
      <xdr:col>116</xdr:col>
      <xdr:colOff>63500</xdr:colOff>
      <xdr:row>84</xdr:row>
      <xdr:rowOff>93618</xdr:rowOff>
    </xdr:to>
    <xdr:cxnSp macro="">
      <xdr:nvCxnSpPr>
        <xdr:cNvPr id="690" name="直線コネクタ 689"/>
        <xdr:cNvCxnSpPr/>
      </xdr:nvCxnSpPr>
      <xdr:spPr>
        <a:xfrm flipV="1">
          <a:off x="21323300" y="144790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65677</xdr:rowOff>
    </xdr:from>
    <xdr:to>
      <xdr:col>107</xdr:col>
      <xdr:colOff>101600</xdr:colOff>
      <xdr:row>84</xdr:row>
      <xdr:rowOff>167277</xdr:rowOff>
    </xdr:to>
    <xdr:sp macro="" textlink="">
      <xdr:nvSpPr>
        <xdr:cNvPr id="691" name="楕円 690"/>
        <xdr:cNvSpPr/>
      </xdr:nvSpPr>
      <xdr:spPr>
        <a:xfrm>
          <a:off x="20383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93618</xdr:rowOff>
    </xdr:from>
    <xdr:to>
      <xdr:col>111</xdr:col>
      <xdr:colOff>177800</xdr:colOff>
      <xdr:row>84</xdr:row>
      <xdr:rowOff>116477</xdr:rowOff>
    </xdr:to>
    <xdr:cxnSp macro="">
      <xdr:nvCxnSpPr>
        <xdr:cNvPr id="692" name="直線コネクタ 691"/>
        <xdr:cNvCxnSpPr/>
      </xdr:nvCxnSpPr>
      <xdr:spPr>
        <a:xfrm flipV="1">
          <a:off x="20434300" y="144954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693" name="楕円 692"/>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84</xdr:row>
      <xdr:rowOff>116477</xdr:rowOff>
    </xdr:to>
    <xdr:cxnSp macro="">
      <xdr:nvCxnSpPr>
        <xdr:cNvPr id="694" name="直線コネクタ 693"/>
        <xdr:cNvCxnSpPr/>
      </xdr:nvCxnSpPr>
      <xdr:spPr>
        <a:xfrm>
          <a:off x="19545300" y="13959839"/>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95"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96"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697" name="n_3aveValue【消防施設】&#10;一人当たり面積"/>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98"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135545</xdr:rowOff>
    </xdr:from>
    <xdr:ext cx="469744" cy="259045"/>
    <xdr:sp macro="" textlink="">
      <xdr:nvSpPr>
        <xdr:cNvPr id="699" name="n_1main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158404</xdr:rowOff>
    </xdr:from>
    <xdr:ext cx="469744" cy="259045"/>
    <xdr:sp macro="" textlink="">
      <xdr:nvSpPr>
        <xdr:cNvPr id="700" name="n_2mainValue【消防施設】&#10;一人当たり面積"/>
        <xdr:cNvSpPr txBox="1"/>
      </xdr:nvSpPr>
      <xdr:spPr>
        <a:xfrm>
          <a:off x="20199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01" name="n_3mainValue【消防施設】&#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27" name="直線コネクタ 726"/>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28"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29" name="直線コネクタ 728"/>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3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1" name="直線コネクタ 73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732" name="【庁舎】&#10;有形固定資産減価償却率平均値テキスト"/>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33" name="フローチャート: 判断 732"/>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34" name="フローチャート: 判断 733"/>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35" name="フローチャート: 判断 734"/>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36" name="フローチャート: 判断 735"/>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37" name="フローチャート: 判断 736"/>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743" name="楕円 742"/>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744" name="【庁舎】&#10;有形固定資産減価償却率該当値テキスト"/>
        <xdr:cNvSpPr txBox="1"/>
      </xdr:nvSpPr>
      <xdr:spPr>
        <a:xfrm>
          <a:off x="16357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745" name="楕円 744"/>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17418</xdr:rowOff>
    </xdr:to>
    <xdr:cxnSp macro="">
      <xdr:nvCxnSpPr>
        <xdr:cNvPr id="746" name="直線コネクタ 745"/>
        <xdr:cNvCxnSpPr/>
      </xdr:nvCxnSpPr>
      <xdr:spPr>
        <a:xfrm>
          <a:off x="15481300" y="178171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47" name="楕円 746"/>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157843</xdr:rowOff>
    </xdr:to>
    <xdr:cxnSp macro="">
      <xdr:nvCxnSpPr>
        <xdr:cNvPr id="748" name="直線コネクタ 747"/>
        <xdr:cNvCxnSpPr/>
      </xdr:nvCxnSpPr>
      <xdr:spPr>
        <a:xfrm>
          <a:off x="14592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49" name="楕円 748"/>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125186</xdr:rowOff>
    </xdr:to>
    <xdr:cxnSp macro="">
      <xdr:nvCxnSpPr>
        <xdr:cNvPr id="750" name="直線コネクタ 749"/>
        <xdr:cNvCxnSpPr/>
      </xdr:nvCxnSpPr>
      <xdr:spPr>
        <a:xfrm>
          <a:off x="13703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51"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752" name="n_2aveValue【庁舎】&#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53" name="n_3ave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54"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755"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56" name="n_2main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57"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83" name="直線コネクタ 782"/>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84"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85" name="直線コネクタ 784"/>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86"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87" name="直線コネクタ 78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788"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89" name="フローチャート: 判断 788"/>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90" name="フローチャート: 判断 789"/>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91" name="フローチャート: 判断 790"/>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92" name="フローチャート: 判断 791"/>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93" name="フローチャート: 判断 792"/>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134801</xdr:rowOff>
    </xdr:from>
    <xdr:to>
      <xdr:col>116</xdr:col>
      <xdr:colOff>114300</xdr:colOff>
      <xdr:row>102</xdr:row>
      <xdr:rowOff>64951</xdr:rowOff>
    </xdr:to>
    <xdr:sp macro="" textlink="">
      <xdr:nvSpPr>
        <xdr:cNvPr id="799" name="楕円 798"/>
        <xdr:cNvSpPr/>
      </xdr:nvSpPr>
      <xdr:spPr>
        <a:xfrm>
          <a:off x="22110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157678</xdr:rowOff>
    </xdr:from>
    <xdr:ext cx="469744" cy="259045"/>
    <xdr:sp macro="" textlink="">
      <xdr:nvSpPr>
        <xdr:cNvPr id="800" name="【庁舎】&#10;一人当たり面積該当値テキスト"/>
        <xdr:cNvSpPr txBox="1"/>
      </xdr:nvSpPr>
      <xdr:spPr>
        <a:xfrm>
          <a:off x="22199600" y="173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155484</xdr:rowOff>
    </xdr:from>
    <xdr:to>
      <xdr:col>112</xdr:col>
      <xdr:colOff>38100</xdr:colOff>
      <xdr:row>102</xdr:row>
      <xdr:rowOff>85634</xdr:rowOff>
    </xdr:to>
    <xdr:sp macro="" textlink="">
      <xdr:nvSpPr>
        <xdr:cNvPr id="801" name="楕円 800"/>
        <xdr:cNvSpPr/>
      </xdr:nvSpPr>
      <xdr:spPr>
        <a:xfrm>
          <a:off x="21272500" y="174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xdr:rowOff>
    </xdr:from>
    <xdr:to>
      <xdr:col>116</xdr:col>
      <xdr:colOff>63500</xdr:colOff>
      <xdr:row>102</xdr:row>
      <xdr:rowOff>34834</xdr:rowOff>
    </xdr:to>
    <xdr:cxnSp macro="">
      <xdr:nvCxnSpPr>
        <xdr:cNvPr id="802" name="直線コネクタ 801"/>
        <xdr:cNvCxnSpPr/>
      </xdr:nvCxnSpPr>
      <xdr:spPr>
        <a:xfrm flipV="1">
          <a:off x="21323300" y="175020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xdr:rowOff>
    </xdr:from>
    <xdr:to>
      <xdr:col>107</xdr:col>
      <xdr:colOff>101600</xdr:colOff>
      <xdr:row>102</xdr:row>
      <xdr:rowOff>110671</xdr:rowOff>
    </xdr:to>
    <xdr:sp macro="" textlink="">
      <xdr:nvSpPr>
        <xdr:cNvPr id="803" name="楕円 802"/>
        <xdr:cNvSpPr/>
      </xdr:nvSpPr>
      <xdr:spPr>
        <a:xfrm>
          <a:off x="20383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34834</xdr:rowOff>
    </xdr:from>
    <xdr:to>
      <xdr:col>111</xdr:col>
      <xdr:colOff>177800</xdr:colOff>
      <xdr:row>102</xdr:row>
      <xdr:rowOff>59871</xdr:rowOff>
    </xdr:to>
    <xdr:cxnSp macro="">
      <xdr:nvCxnSpPr>
        <xdr:cNvPr id="804" name="直線コネクタ 803"/>
        <xdr:cNvCxnSpPr/>
      </xdr:nvCxnSpPr>
      <xdr:spPr>
        <a:xfrm flipV="1">
          <a:off x="20434300" y="17522734"/>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39551</xdr:rowOff>
    </xdr:from>
    <xdr:to>
      <xdr:col>102</xdr:col>
      <xdr:colOff>165100</xdr:colOff>
      <xdr:row>102</xdr:row>
      <xdr:rowOff>141151</xdr:rowOff>
    </xdr:to>
    <xdr:sp macro="" textlink="">
      <xdr:nvSpPr>
        <xdr:cNvPr id="805" name="楕円 804"/>
        <xdr:cNvSpPr/>
      </xdr:nvSpPr>
      <xdr:spPr>
        <a:xfrm>
          <a:off x="19494500" y="175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59871</xdr:rowOff>
    </xdr:from>
    <xdr:to>
      <xdr:col>107</xdr:col>
      <xdr:colOff>50800</xdr:colOff>
      <xdr:row>102</xdr:row>
      <xdr:rowOff>90351</xdr:rowOff>
    </xdr:to>
    <xdr:cxnSp macro="">
      <xdr:nvCxnSpPr>
        <xdr:cNvPr id="806" name="直線コネクタ 805"/>
        <xdr:cNvCxnSpPr/>
      </xdr:nvCxnSpPr>
      <xdr:spPr>
        <a:xfrm flipV="1">
          <a:off x="19545300" y="1754777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807"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808"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809"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10"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102161</xdr:rowOff>
    </xdr:from>
    <xdr:ext cx="469744" cy="259045"/>
    <xdr:sp macro="" textlink="">
      <xdr:nvSpPr>
        <xdr:cNvPr id="811" name="n_1mainValue【庁舎】&#10;一人当たり面積"/>
        <xdr:cNvSpPr txBox="1"/>
      </xdr:nvSpPr>
      <xdr:spPr>
        <a:xfrm>
          <a:off x="21075727" y="172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127198</xdr:rowOff>
    </xdr:from>
    <xdr:ext cx="469744" cy="259045"/>
    <xdr:sp macro="" textlink="">
      <xdr:nvSpPr>
        <xdr:cNvPr id="812" name="n_2mainValue【庁舎】&#10;一人当たり面積"/>
        <xdr:cNvSpPr txBox="1"/>
      </xdr:nvSpPr>
      <xdr:spPr>
        <a:xfrm>
          <a:off x="20199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157678</xdr:rowOff>
    </xdr:from>
    <xdr:ext cx="469744" cy="259045"/>
    <xdr:sp macro="" textlink="">
      <xdr:nvSpPr>
        <xdr:cNvPr id="813" name="n_3mainValue【庁舎】&#10;一人当たり面積"/>
        <xdr:cNvSpPr txBox="1"/>
      </xdr:nvSpPr>
      <xdr:spPr>
        <a:xfrm>
          <a:off x="19310427" y="173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体育館・プールと市民会館は類似団体平均を上回っている。体育館・プールについては、ほとんどの施設が築３０年を超えており、これらの施設については大規模改修が必要な状況である。市民会館については白水総合センターや久木野総合センターなど昭和５０年代に建設した施設がほとんどで耐用年数の５０年を経過しつつあるためである。白水総合センターは令和２年度において白水統合小学校の整備に伴い除却するなど、令和元年度策定の個別施設計画に基づき適切な修繕や改修を行っていくこととしている。庁舎については、平成２９年に新しく整備したことから一人当たりの面積が増加し、類似団体平均を大きく上回ることとなった。維持管理にかかる経費の増加に引き続き留意し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年度の財政力指数は０．２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で、平成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年度と比較すると０．０１ポイント減少している。これは、</a:t>
          </a:r>
          <a:r>
            <a:rPr kumimoji="1" lang="ja-JP" altLang="ja-JP" sz="1100">
              <a:solidFill>
                <a:sysClr val="windowText" lastClr="000000"/>
              </a:solidFill>
              <a:effectLst/>
              <a:latin typeface="+mn-lt"/>
              <a:ea typeface="+mn-ea"/>
              <a:cs typeface="+mn-cs"/>
            </a:rPr>
            <a:t>公債費が</a:t>
          </a:r>
          <a:r>
            <a:rPr kumimoji="1" lang="ja-JP" altLang="en-US" sz="1100">
              <a:solidFill>
                <a:sysClr val="windowText" lastClr="000000"/>
              </a:solidFill>
              <a:effectLst/>
              <a:latin typeface="+mn-lt"/>
              <a:ea typeface="+mn-ea"/>
              <a:cs typeface="+mn-cs"/>
            </a:rPr>
            <a:t>１１５．７</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増加したことが大きな要因と考えられる。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本村は歳入の約８割が依存財源であるため、更なる徴収業務の強化と移住定住の促進による人口増加に取組みながら収入の確保を図るとともに、行政の効率化は進めながら支出の抑制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xdr:cNvCxnSpPr/>
      </xdr:nvCxnSpPr>
      <xdr:spPr>
        <a:xfrm>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xdr:cNvCxnSpPr/>
      </xdr:nvCxnSpPr>
      <xdr:spPr>
        <a:xfrm>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令和元年度</a:t>
          </a:r>
          <a:r>
            <a:rPr kumimoji="1" lang="ja-JP" altLang="ja-JP" sz="1100">
              <a:solidFill>
                <a:schemeClr val="dk1"/>
              </a:solidFill>
              <a:effectLst/>
              <a:latin typeface="+mn-lt"/>
              <a:ea typeface="+mn-ea"/>
              <a:cs typeface="+mn-cs"/>
            </a:rPr>
            <a:t>の経常収支比率は</a:t>
          </a:r>
          <a:r>
            <a:rPr kumimoji="1" lang="ja-JP" altLang="en-US" sz="1100">
              <a:solidFill>
                <a:schemeClr val="dk1"/>
              </a:solidFill>
              <a:effectLst/>
              <a:latin typeface="+mn-lt"/>
              <a:ea typeface="+mn-ea"/>
              <a:cs typeface="+mn-cs"/>
            </a:rPr>
            <a:t>１００．５</a:t>
          </a:r>
          <a:r>
            <a:rPr kumimoji="1" lang="ja-JP" altLang="ja-JP" sz="1100">
              <a:solidFill>
                <a:schemeClr val="dk1"/>
              </a:solidFill>
              <a:effectLst/>
              <a:latin typeface="+mn-lt"/>
              <a:ea typeface="+mn-ea"/>
              <a:cs typeface="+mn-cs"/>
            </a:rPr>
            <a:t>％で，平成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年度と比較すると３．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ポイント増加した。これは、</a:t>
          </a:r>
          <a:r>
            <a:rPr kumimoji="1" lang="ja-JP" altLang="ja-JP" sz="1100">
              <a:solidFill>
                <a:sysClr val="windowText" lastClr="000000"/>
              </a:solidFill>
              <a:effectLst/>
              <a:latin typeface="+mn-lt"/>
              <a:ea typeface="+mn-ea"/>
              <a:cs typeface="+mn-cs"/>
            </a:rPr>
            <a:t>普通交付税合併算定替の縮減による普通交付税の減額</a:t>
          </a:r>
          <a:r>
            <a:rPr kumimoji="1" lang="ja-JP" altLang="en-US" sz="1100">
              <a:solidFill>
                <a:sysClr val="windowText" lastClr="000000"/>
              </a:solidFill>
              <a:effectLst/>
              <a:latin typeface="+mn-lt"/>
              <a:ea typeface="+mn-ea"/>
              <a:cs typeface="+mn-cs"/>
            </a:rPr>
            <a:t>及び公債費の増額が大きな要因と考えられる</a:t>
          </a:r>
          <a:r>
            <a:rPr kumimoji="1" lang="ja-JP" altLang="ja-JP" sz="1100">
              <a:solidFill>
                <a:schemeClr val="dk1"/>
              </a:solidFill>
              <a:effectLst/>
              <a:latin typeface="+mn-lt"/>
              <a:ea typeface="+mn-ea"/>
              <a:cs typeface="+mn-cs"/>
            </a:rPr>
            <a:t>。令和元年度と平成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a:t>
          </a:r>
          <a:r>
            <a:rPr kumimoji="1" lang="ja-JP" altLang="ja-JP" sz="1100">
              <a:solidFill>
                <a:sysClr val="windowText" lastClr="000000"/>
              </a:solidFill>
              <a:effectLst/>
              <a:latin typeface="+mn-lt"/>
              <a:ea typeface="+mn-ea"/>
              <a:cs typeface="+mn-cs"/>
            </a:rPr>
            <a:t>公債費を比較すると</a:t>
          </a: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ポイント増加し、今後は、平成２８年熊本</a:t>
          </a:r>
          <a:r>
            <a:rPr kumimoji="1" lang="ja-JP" altLang="ja-JP" sz="1100">
              <a:solidFill>
                <a:schemeClr val="dk1"/>
              </a:solidFill>
              <a:effectLst/>
              <a:latin typeface="+mn-lt"/>
              <a:ea typeface="+mn-ea"/>
              <a:cs typeface="+mn-cs"/>
            </a:rPr>
            <a:t>地震に係る災害復旧事業等で</a:t>
          </a:r>
          <a:r>
            <a:rPr kumimoji="1" lang="ja-JP" altLang="en-US" sz="1100">
              <a:solidFill>
                <a:schemeClr val="dk1"/>
              </a:solidFill>
              <a:effectLst/>
              <a:latin typeface="+mn-lt"/>
              <a:ea typeface="+mn-ea"/>
              <a:cs typeface="+mn-cs"/>
            </a:rPr>
            <a:t>借入れた</a:t>
          </a:r>
          <a:r>
            <a:rPr kumimoji="1" lang="ja-JP" altLang="ja-JP" sz="1100">
              <a:solidFill>
                <a:schemeClr val="dk1"/>
              </a:solidFill>
              <a:effectLst/>
              <a:latin typeface="+mn-lt"/>
              <a:ea typeface="+mn-ea"/>
              <a:cs typeface="+mn-cs"/>
            </a:rPr>
            <a:t>起債の償還開始に伴い、さらに公債費の増加が見込まれる。また、普通交付税の合併算定替による上乗せ部分が令和元年度で終了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ため、財政の硬直化が懸念されることから行財政改革への取組を通じて義務的経費の削減に努める。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112713</xdr:rowOff>
    </xdr:to>
    <xdr:cxnSp macro="">
      <xdr:nvCxnSpPr>
        <xdr:cNvPr id="130" name="直線コネクタ 129"/>
        <xdr:cNvCxnSpPr/>
      </xdr:nvCxnSpPr>
      <xdr:spPr>
        <a:xfrm>
          <a:off x="4114800" y="11241405"/>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69532</xdr:rowOff>
    </xdr:from>
    <xdr:to>
      <xdr:col>19</xdr:col>
      <xdr:colOff>133350</xdr:colOff>
      <xdr:row>65</xdr:row>
      <xdr:rowOff>97155</xdr:rowOff>
    </xdr:to>
    <xdr:cxnSp macro="">
      <xdr:nvCxnSpPr>
        <xdr:cNvPr id="133" name="直線コネクタ 132"/>
        <xdr:cNvCxnSpPr/>
      </xdr:nvCxnSpPr>
      <xdr:spPr>
        <a:xfrm>
          <a:off x="3225800" y="1104233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64</xdr:row>
      <xdr:rowOff>117793</xdr:rowOff>
    </xdr:to>
    <xdr:cxnSp macro="">
      <xdr:nvCxnSpPr>
        <xdr:cNvPr id="136" name="直線コネクタ 135"/>
        <xdr:cNvCxnSpPr/>
      </xdr:nvCxnSpPr>
      <xdr:spPr>
        <a:xfrm flipV="1">
          <a:off x="2336800" y="1104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64</xdr:row>
      <xdr:rowOff>117793</xdr:rowOff>
    </xdr:to>
    <xdr:cxnSp macro="">
      <xdr:nvCxnSpPr>
        <xdr:cNvPr id="139" name="直線コネクタ 138"/>
        <xdr:cNvCxnSpPr/>
      </xdr:nvCxnSpPr>
      <xdr:spPr>
        <a:xfrm>
          <a:off x="1447800" y="10801032"/>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61913</xdr:rowOff>
    </xdr:from>
    <xdr:to>
      <xdr:col>23</xdr:col>
      <xdr:colOff>184150</xdr:colOff>
      <xdr:row>66</xdr:row>
      <xdr:rowOff>163513</xdr:rowOff>
    </xdr:to>
    <xdr:sp macro="" textlink="">
      <xdr:nvSpPr>
        <xdr:cNvPr id="149" name="楕円 148"/>
        <xdr:cNvSpPr/>
      </xdr:nvSpPr>
      <xdr:spPr>
        <a:xfrm>
          <a:off x="49022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129240</xdr:rowOff>
    </xdr:from>
    <xdr:ext cx="762000" cy="259045"/>
    <xdr:sp macro="" textlink="">
      <xdr:nvSpPr>
        <xdr:cNvPr id="150" name="財政構造の弾力性該当値テキスト"/>
        <xdr:cNvSpPr txBox="1"/>
      </xdr:nvSpPr>
      <xdr:spPr>
        <a:xfrm>
          <a:off x="5041900" y="1127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1" name="楕円 150"/>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2" name="テキスト ボックス 151"/>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18732</xdr:rowOff>
    </xdr:from>
    <xdr:to>
      <xdr:col>15</xdr:col>
      <xdr:colOff>133350</xdr:colOff>
      <xdr:row>64</xdr:row>
      <xdr:rowOff>120332</xdr:rowOff>
    </xdr:to>
    <xdr:sp macro="" textlink="">
      <xdr:nvSpPr>
        <xdr:cNvPr id="153" name="楕円 152"/>
        <xdr:cNvSpPr/>
      </xdr:nvSpPr>
      <xdr:spPr>
        <a:xfrm>
          <a:off x="3175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105109</xdr:rowOff>
    </xdr:from>
    <xdr:ext cx="762000" cy="259045"/>
    <xdr:sp macro="" textlink="">
      <xdr:nvSpPr>
        <xdr:cNvPr id="154" name="テキスト ボックス 153"/>
        <xdr:cNvSpPr txBox="1"/>
      </xdr:nvSpPr>
      <xdr:spPr>
        <a:xfrm>
          <a:off x="2844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5" name="楕円 154"/>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6" name="テキスト ボックス 155"/>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7" name="楕円 156"/>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35259</xdr:rowOff>
    </xdr:from>
    <xdr:ext cx="762000" cy="259045"/>
    <xdr:sp macro="" textlink="">
      <xdr:nvSpPr>
        <xdr:cNvPr id="158" name="テキスト ボックス 157"/>
        <xdr:cNvSpPr txBox="1"/>
      </xdr:nvSpPr>
      <xdr:spPr>
        <a:xfrm>
          <a:off x="1066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年度は一人当たり</a:t>
          </a:r>
          <a:r>
            <a:rPr kumimoji="1" lang="ja-JP" altLang="en-US" sz="1100">
              <a:solidFill>
                <a:schemeClr val="dk1"/>
              </a:solidFill>
              <a:effectLst/>
              <a:latin typeface="+mn-lt"/>
              <a:ea typeface="+mn-ea"/>
              <a:cs typeface="+mn-cs"/>
            </a:rPr>
            <a:t>２８４，１４６</a:t>
          </a:r>
          <a:r>
            <a:rPr kumimoji="1" lang="ja-JP" altLang="ja-JP" sz="1100">
              <a:solidFill>
                <a:schemeClr val="dk1"/>
              </a:solidFill>
              <a:effectLst/>
              <a:latin typeface="+mn-lt"/>
              <a:ea typeface="+mn-ea"/>
              <a:cs typeface="+mn-cs"/>
            </a:rPr>
            <a:t>円で全国・県平均、類似団体を上回っているが、平成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年度と比較すると減少している。減少の要因としては、</a:t>
          </a:r>
          <a:r>
            <a:rPr kumimoji="1" lang="ja-JP" altLang="ja-JP" sz="1100">
              <a:solidFill>
                <a:sysClr val="windowText" lastClr="000000"/>
              </a:solidFill>
              <a:effectLst/>
              <a:latin typeface="+mn-lt"/>
              <a:ea typeface="+mn-ea"/>
              <a:cs typeface="+mn-cs"/>
            </a:rPr>
            <a:t>物件費が</a:t>
          </a:r>
          <a:r>
            <a:rPr kumimoji="1" lang="ja-JP" altLang="en-US" sz="1100">
              <a:solidFill>
                <a:sysClr val="windowText" lastClr="000000"/>
              </a:solidFill>
              <a:effectLst/>
              <a:latin typeface="+mn-lt"/>
              <a:ea typeface="+mn-ea"/>
              <a:cs typeface="+mn-cs"/>
            </a:rPr>
            <a:t>２２．０</a:t>
          </a:r>
          <a:r>
            <a:rPr kumimoji="1" lang="ja-JP" altLang="ja-JP" sz="1100">
              <a:solidFill>
                <a:sysClr val="windowText" lastClr="000000"/>
              </a:solidFill>
              <a:effectLst/>
              <a:latin typeface="+mn-lt"/>
              <a:ea typeface="+mn-ea"/>
              <a:cs typeface="+mn-cs"/>
            </a:rPr>
            <a:t>ポイント減少</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特に</a:t>
          </a:r>
          <a:r>
            <a:rPr kumimoji="1" lang="ja-JP" altLang="en-US" sz="1100">
              <a:solidFill>
                <a:sysClr val="windowText" lastClr="000000"/>
              </a:solidFill>
              <a:effectLst/>
              <a:latin typeface="+mn-lt"/>
              <a:ea typeface="+mn-ea"/>
              <a:cs typeface="+mn-cs"/>
            </a:rPr>
            <a:t>災害廃棄物処理業務委託の減額が</a:t>
          </a:r>
          <a:r>
            <a:rPr kumimoji="1" lang="ja-JP" altLang="ja-JP" sz="1100">
              <a:solidFill>
                <a:sysClr val="windowText" lastClr="000000"/>
              </a:solidFill>
              <a:effectLst/>
              <a:latin typeface="+mn-lt"/>
              <a:ea typeface="+mn-ea"/>
              <a:cs typeface="+mn-cs"/>
            </a:rPr>
            <a:t>大きな要因である。今後は</a:t>
          </a:r>
          <a:r>
            <a:rPr kumimoji="1" lang="ja-JP" altLang="ja-JP" sz="1100">
              <a:solidFill>
                <a:schemeClr val="dk1"/>
              </a:solidFill>
              <a:effectLst/>
              <a:latin typeface="+mn-lt"/>
              <a:ea typeface="+mn-ea"/>
              <a:cs typeface="+mn-cs"/>
            </a:rPr>
            <a:t>、公共施設の統廃合や効率的な利活用により経費の削減に努め支出の抑制に努める。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95960</xdr:rowOff>
    </xdr:from>
    <xdr:to>
      <xdr:col>23</xdr:col>
      <xdr:colOff>133350</xdr:colOff>
      <xdr:row>86</xdr:row>
      <xdr:rowOff>22019</xdr:rowOff>
    </xdr:to>
    <xdr:cxnSp macro="">
      <xdr:nvCxnSpPr>
        <xdr:cNvPr id="190" name="直線コネクタ 189"/>
        <xdr:cNvCxnSpPr/>
      </xdr:nvCxnSpPr>
      <xdr:spPr>
        <a:xfrm flipV="1">
          <a:off x="4953000" y="13811960"/>
          <a:ext cx="0" cy="9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165546</xdr:rowOff>
    </xdr:from>
    <xdr:ext cx="762000" cy="259045"/>
    <xdr:sp macro="" textlink="">
      <xdr:nvSpPr>
        <xdr:cNvPr id="191" name="人件費・物件費等の状況最小値テキスト"/>
        <xdr:cNvSpPr txBox="1"/>
      </xdr:nvSpPr>
      <xdr:spPr>
        <a:xfrm>
          <a:off x="5041900" y="147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22019</xdr:rowOff>
    </xdr:from>
    <xdr:to>
      <xdr:col>24</xdr:col>
      <xdr:colOff>12700</xdr:colOff>
      <xdr:row>86</xdr:row>
      <xdr:rowOff>22019</xdr:rowOff>
    </xdr:to>
    <xdr:cxnSp macro="">
      <xdr:nvCxnSpPr>
        <xdr:cNvPr id="192" name="直線コネクタ 191"/>
        <xdr:cNvCxnSpPr/>
      </xdr:nvCxnSpPr>
      <xdr:spPr>
        <a:xfrm>
          <a:off x="4864100" y="147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10887</xdr:rowOff>
    </xdr:from>
    <xdr:ext cx="762000" cy="259045"/>
    <xdr:sp macro="" textlink="">
      <xdr:nvSpPr>
        <xdr:cNvPr id="193" name="人件費・物件費等の状況最大値テキスト"/>
        <xdr:cNvSpPr txBox="1"/>
      </xdr:nvSpPr>
      <xdr:spPr>
        <a:xfrm>
          <a:off x="5041900" y="1355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95960</xdr:rowOff>
    </xdr:from>
    <xdr:to>
      <xdr:col>24</xdr:col>
      <xdr:colOff>12700</xdr:colOff>
      <xdr:row>80</xdr:row>
      <xdr:rowOff>95960</xdr:rowOff>
    </xdr:to>
    <xdr:cxnSp macro="">
      <xdr:nvCxnSpPr>
        <xdr:cNvPr id="194" name="直線コネクタ 193"/>
        <xdr:cNvCxnSpPr/>
      </xdr:nvCxnSpPr>
      <xdr:spPr>
        <a:xfrm>
          <a:off x="4864100" y="138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147642</xdr:rowOff>
    </xdr:from>
    <xdr:to>
      <xdr:col>23</xdr:col>
      <xdr:colOff>133350</xdr:colOff>
      <xdr:row>84</xdr:row>
      <xdr:rowOff>79051</xdr:rowOff>
    </xdr:to>
    <xdr:cxnSp macro="">
      <xdr:nvCxnSpPr>
        <xdr:cNvPr id="195" name="直線コネクタ 194"/>
        <xdr:cNvCxnSpPr/>
      </xdr:nvCxnSpPr>
      <xdr:spPr>
        <a:xfrm flipV="1">
          <a:off x="4114800" y="14377992"/>
          <a:ext cx="838200" cy="10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49576</xdr:rowOff>
    </xdr:from>
    <xdr:ext cx="762000" cy="259045"/>
    <xdr:sp macro="" textlink="">
      <xdr:nvSpPr>
        <xdr:cNvPr id="196" name="人件費・物件費等の状況平均値テキスト"/>
        <xdr:cNvSpPr txBox="1"/>
      </xdr:nvSpPr>
      <xdr:spPr>
        <a:xfrm>
          <a:off x="5041900" y="13937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33049</xdr:rowOff>
    </xdr:from>
    <xdr:to>
      <xdr:col>23</xdr:col>
      <xdr:colOff>184150</xdr:colOff>
      <xdr:row>82</xdr:row>
      <xdr:rowOff>134649</xdr:rowOff>
    </xdr:to>
    <xdr:sp macro="" textlink="">
      <xdr:nvSpPr>
        <xdr:cNvPr id="197" name="フローチャート: 判断 196"/>
        <xdr:cNvSpPr/>
      </xdr:nvSpPr>
      <xdr:spPr>
        <a:xfrm>
          <a:off x="4902200" y="1409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79051</xdr:rowOff>
    </xdr:from>
    <xdr:to>
      <xdr:col>19</xdr:col>
      <xdr:colOff>133350</xdr:colOff>
      <xdr:row>87</xdr:row>
      <xdr:rowOff>151381</xdr:rowOff>
    </xdr:to>
    <xdr:cxnSp macro="">
      <xdr:nvCxnSpPr>
        <xdr:cNvPr id="198" name="直線コネクタ 197"/>
        <xdr:cNvCxnSpPr/>
      </xdr:nvCxnSpPr>
      <xdr:spPr>
        <a:xfrm flipV="1">
          <a:off x="3225800" y="14480851"/>
          <a:ext cx="889000" cy="58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165204</xdr:rowOff>
    </xdr:from>
    <xdr:to>
      <xdr:col>19</xdr:col>
      <xdr:colOff>184150</xdr:colOff>
      <xdr:row>82</xdr:row>
      <xdr:rowOff>95354</xdr:rowOff>
    </xdr:to>
    <xdr:sp macro="" textlink="">
      <xdr:nvSpPr>
        <xdr:cNvPr id="199" name="フローチャート: 判断 198"/>
        <xdr:cNvSpPr/>
      </xdr:nvSpPr>
      <xdr:spPr>
        <a:xfrm>
          <a:off x="4064000" y="140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105531</xdr:rowOff>
    </xdr:from>
    <xdr:ext cx="736600" cy="259045"/>
    <xdr:sp macro="" textlink="">
      <xdr:nvSpPr>
        <xdr:cNvPr id="200" name="テキスト ボックス 199"/>
        <xdr:cNvSpPr txBox="1"/>
      </xdr:nvSpPr>
      <xdr:spPr>
        <a:xfrm>
          <a:off x="3733800" y="1382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151381</xdr:rowOff>
    </xdr:from>
    <xdr:to>
      <xdr:col>15</xdr:col>
      <xdr:colOff>82550</xdr:colOff>
      <xdr:row>88</xdr:row>
      <xdr:rowOff>163157</xdr:rowOff>
    </xdr:to>
    <xdr:cxnSp macro="">
      <xdr:nvCxnSpPr>
        <xdr:cNvPr id="201" name="直線コネクタ 200"/>
        <xdr:cNvCxnSpPr/>
      </xdr:nvCxnSpPr>
      <xdr:spPr>
        <a:xfrm flipV="1">
          <a:off x="2336800" y="15067531"/>
          <a:ext cx="889000" cy="1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157145</xdr:rowOff>
    </xdr:from>
    <xdr:to>
      <xdr:col>15</xdr:col>
      <xdr:colOff>133350</xdr:colOff>
      <xdr:row>82</xdr:row>
      <xdr:rowOff>87295</xdr:rowOff>
    </xdr:to>
    <xdr:sp macro="" textlink="">
      <xdr:nvSpPr>
        <xdr:cNvPr id="202" name="フローチャート: 判断 201"/>
        <xdr:cNvSpPr/>
      </xdr:nvSpPr>
      <xdr:spPr>
        <a:xfrm>
          <a:off x="3175000" y="140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97472</xdr:rowOff>
    </xdr:from>
    <xdr:ext cx="762000" cy="259045"/>
    <xdr:sp macro="" textlink="">
      <xdr:nvSpPr>
        <xdr:cNvPr id="203" name="テキスト ボックス 202"/>
        <xdr:cNvSpPr txBox="1"/>
      </xdr:nvSpPr>
      <xdr:spPr>
        <a:xfrm>
          <a:off x="2844800" y="1381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63537</xdr:rowOff>
    </xdr:from>
    <xdr:to>
      <xdr:col>11</xdr:col>
      <xdr:colOff>31750</xdr:colOff>
      <xdr:row>88</xdr:row>
      <xdr:rowOff>163157</xdr:rowOff>
    </xdr:to>
    <xdr:cxnSp macro="">
      <xdr:nvCxnSpPr>
        <xdr:cNvPr id="204" name="直線コネクタ 203"/>
        <xdr:cNvCxnSpPr/>
      </xdr:nvCxnSpPr>
      <xdr:spPr>
        <a:xfrm>
          <a:off x="1447800" y="14122437"/>
          <a:ext cx="889000" cy="1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145746</xdr:rowOff>
    </xdr:from>
    <xdr:to>
      <xdr:col>11</xdr:col>
      <xdr:colOff>82550</xdr:colOff>
      <xdr:row>82</xdr:row>
      <xdr:rowOff>75896</xdr:rowOff>
    </xdr:to>
    <xdr:sp macro="" textlink="">
      <xdr:nvSpPr>
        <xdr:cNvPr id="205" name="フローチャート: 判断 204"/>
        <xdr:cNvSpPr/>
      </xdr:nvSpPr>
      <xdr:spPr>
        <a:xfrm>
          <a:off x="22860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86073</xdr:rowOff>
    </xdr:from>
    <xdr:ext cx="762000" cy="259045"/>
    <xdr:sp macro="" textlink="">
      <xdr:nvSpPr>
        <xdr:cNvPr id="206" name="テキスト ボックス 205"/>
        <xdr:cNvSpPr txBox="1"/>
      </xdr:nvSpPr>
      <xdr:spPr>
        <a:xfrm>
          <a:off x="1955800" y="1380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93680</xdr:rowOff>
    </xdr:from>
    <xdr:to>
      <xdr:col>7</xdr:col>
      <xdr:colOff>31750</xdr:colOff>
      <xdr:row>82</xdr:row>
      <xdr:rowOff>23830</xdr:rowOff>
    </xdr:to>
    <xdr:sp macro="" textlink="">
      <xdr:nvSpPr>
        <xdr:cNvPr id="207" name="フローチャート: 判断 206"/>
        <xdr:cNvSpPr/>
      </xdr:nvSpPr>
      <xdr:spPr>
        <a:xfrm>
          <a:off x="1397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34007</xdr:rowOff>
    </xdr:from>
    <xdr:ext cx="762000" cy="259045"/>
    <xdr:sp macro="" textlink="">
      <xdr:nvSpPr>
        <xdr:cNvPr id="208" name="テキスト ボックス 207"/>
        <xdr:cNvSpPr txBox="1"/>
      </xdr:nvSpPr>
      <xdr:spPr>
        <a:xfrm>
          <a:off x="1066800" y="1375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96842</xdr:rowOff>
    </xdr:from>
    <xdr:to>
      <xdr:col>23</xdr:col>
      <xdr:colOff>184150</xdr:colOff>
      <xdr:row>84</xdr:row>
      <xdr:rowOff>26992</xdr:rowOff>
    </xdr:to>
    <xdr:sp macro="" textlink="">
      <xdr:nvSpPr>
        <xdr:cNvPr id="214" name="楕円 213"/>
        <xdr:cNvSpPr/>
      </xdr:nvSpPr>
      <xdr:spPr>
        <a:xfrm>
          <a:off x="4902200" y="143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68919</xdr:rowOff>
    </xdr:from>
    <xdr:ext cx="762000" cy="259045"/>
    <xdr:sp macro="" textlink="">
      <xdr:nvSpPr>
        <xdr:cNvPr id="215" name="人件費・物件費等の状況該当値テキスト"/>
        <xdr:cNvSpPr txBox="1"/>
      </xdr:nvSpPr>
      <xdr:spPr>
        <a:xfrm>
          <a:off x="5041900" y="1429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28251</xdr:rowOff>
    </xdr:from>
    <xdr:to>
      <xdr:col>19</xdr:col>
      <xdr:colOff>184150</xdr:colOff>
      <xdr:row>84</xdr:row>
      <xdr:rowOff>129851</xdr:rowOff>
    </xdr:to>
    <xdr:sp macro="" textlink="">
      <xdr:nvSpPr>
        <xdr:cNvPr id="216" name="楕円 215"/>
        <xdr:cNvSpPr/>
      </xdr:nvSpPr>
      <xdr:spPr>
        <a:xfrm>
          <a:off x="4064000" y="144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114628</xdr:rowOff>
    </xdr:from>
    <xdr:ext cx="736600" cy="259045"/>
    <xdr:sp macro="" textlink="">
      <xdr:nvSpPr>
        <xdr:cNvPr id="217" name="テキスト ボックス 216"/>
        <xdr:cNvSpPr txBox="1"/>
      </xdr:nvSpPr>
      <xdr:spPr>
        <a:xfrm>
          <a:off x="3733800" y="1451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100581</xdr:rowOff>
    </xdr:from>
    <xdr:to>
      <xdr:col>15</xdr:col>
      <xdr:colOff>133350</xdr:colOff>
      <xdr:row>88</xdr:row>
      <xdr:rowOff>30731</xdr:rowOff>
    </xdr:to>
    <xdr:sp macro="" textlink="">
      <xdr:nvSpPr>
        <xdr:cNvPr id="218" name="楕円 217"/>
        <xdr:cNvSpPr/>
      </xdr:nvSpPr>
      <xdr:spPr>
        <a:xfrm>
          <a:off x="3175000" y="150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15508</xdr:rowOff>
    </xdr:from>
    <xdr:ext cx="762000" cy="259045"/>
    <xdr:sp macro="" textlink="">
      <xdr:nvSpPr>
        <xdr:cNvPr id="219" name="テキスト ボックス 218"/>
        <xdr:cNvSpPr txBox="1"/>
      </xdr:nvSpPr>
      <xdr:spPr>
        <a:xfrm>
          <a:off x="2844800" y="151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112357</xdr:rowOff>
    </xdr:from>
    <xdr:to>
      <xdr:col>11</xdr:col>
      <xdr:colOff>82550</xdr:colOff>
      <xdr:row>89</xdr:row>
      <xdr:rowOff>42507</xdr:rowOff>
    </xdr:to>
    <xdr:sp macro="" textlink="">
      <xdr:nvSpPr>
        <xdr:cNvPr id="220" name="楕円 219"/>
        <xdr:cNvSpPr/>
      </xdr:nvSpPr>
      <xdr:spPr>
        <a:xfrm>
          <a:off x="2286000" y="151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27284</xdr:rowOff>
    </xdr:from>
    <xdr:ext cx="762000" cy="259045"/>
    <xdr:sp macro="" textlink="">
      <xdr:nvSpPr>
        <xdr:cNvPr id="221" name="テキスト ボックス 220"/>
        <xdr:cNvSpPr txBox="1"/>
      </xdr:nvSpPr>
      <xdr:spPr>
        <a:xfrm>
          <a:off x="1955800" y="152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12737</xdr:rowOff>
    </xdr:from>
    <xdr:to>
      <xdr:col>7</xdr:col>
      <xdr:colOff>31750</xdr:colOff>
      <xdr:row>82</xdr:row>
      <xdr:rowOff>114337</xdr:rowOff>
    </xdr:to>
    <xdr:sp macro="" textlink="">
      <xdr:nvSpPr>
        <xdr:cNvPr id="222" name="楕円 221"/>
        <xdr:cNvSpPr/>
      </xdr:nvSpPr>
      <xdr:spPr>
        <a:xfrm>
          <a:off x="1397000" y="140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99114</xdr:rowOff>
    </xdr:from>
    <xdr:ext cx="762000" cy="259045"/>
    <xdr:sp macro="" textlink="">
      <xdr:nvSpPr>
        <xdr:cNvPr id="223" name="テキスト ボックス 222"/>
        <xdr:cNvSpPr txBox="1"/>
      </xdr:nvSpPr>
      <xdr:spPr>
        <a:xfrm>
          <a:off x="1066800" y="1415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年度のラスパイレス指数は、平成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ポイント減少した。全国町村平均、類似団体平均を下回っていることから、今後もより一層の給与水準の適正化に努める。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4" name="直線コネクタ 253"/>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8" name="直線コネクタ 25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134257</xdr:rowOff>
    </xdr:to>
    <xdr:cxnSp macro="">
      <xdr:nvCxnSpPr>
        <xdr:cNvPr id="259" name="直線コネクタ 258"/>
        <xdr:cNvCxnSpPr/>
      </xdr:nvCxnSpPr>
      <xdr:spPr>
        <a:xfrm flipV="1">
          <a:off x="16179800" y="145015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48986</xdr:rowOff>
    </xdr:to>
    <xdr:cxnSp macro="">
      <xdr:nvCxnSpPr>
        <xdr:cNvPr id="262" name="直線コネクタ 261"/>
        <xdr:cNvCxnSpPr/>
      </xdr:nvCxnSpPr>
      <xdr:spPr>
        <a:xfrm flipV="1">
          <a:off x="15290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3" name="フローチャート: 判断 262"/>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4" name="テキスト ボックス 263"/>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15421</xdr:rowOff>
    </xdr:to>
    <xdr:cxnSp macro="">
      <xdr:nvCxnSpPr>
        <xdr:cNvPr id="265" name="直線コネクタ 264"/>
        <xdr:cNvCxnSpPr/>
      </xdr:nvCxnSpPr>
      <xdr:spPr>
        <a:xfrm flipV="1">
          <a:off x="14401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8" name="直線コネクタ 267"/>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0" name="テキスト ボックス 269"/>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1" name="フローチャート: 判断 270"/>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2" name="テキスト ボックス 271"/>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３村合併以降は、退職職員に対して新規採用を抑制することで、年々適正人員に近づいているものの、未だ全国・県平均及び類似団体平均を上回っている。</a:t>
          </a:r>
          <a:r>
            <a:rPr kumimoji="1" lang="ja-JP" altLang="ja-JP" sz="1100">
              <a:solidFill>
                <a:sysClr val="windowText" lastClr="000000"/>
              </a:solidFill>
              <a:effectLst/>
              <a:latin typeface="+mn-lt"/>
              <a:ea typeface="+mn-ea"/>
              <a:cs typeface="+mn-cs"/>
            </a:rPr>
            <a:t>平成２９年度</a:t>
          </a:r>
          <a:r>
            <a:rPr kumimoji="1" lang="ja-JP" altLang="ja-JP" sz="1100">
              <a:solidFill>
                <a:schemeClr val="dk1"/>
              </a:solidFill>
              <a:effectLst/>
              <a:latin typeface="+mn-lt"/>
              <a:ea typeface="+mn-ea"/>
              <a:cs typeface="+mn-cs"/>
            </a:rPr>
            <a:t>の新庁舎開庁に伴い施設の再編・見直しを行ってきたが、平成２８年熊本地震以後、災害事務の職員枠増により新規採用者が計画人数を上回った。今後は新規採用の抑制、組織の見直しなどを行いながら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7" name="直線コネクタ 316"/>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8"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9" name="直線コネクタ 318"/>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20"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21" name="直線コネクタ 320"/>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776</xdr:rowOff>
    </xdr:from>
    <xdr:to>
      <xdr:col>81</xdr:col>
      <xdr:colOff>44450</xdr:colOff>
      <xdr:row>66</xdr:row>
      <xdr:rowOff>3457</xdr:rowOff>
    </xdr:to>
    <xdr:cxnSp macro="">
      <xdr:nvCxnSpPr>
        <xdr:cNvPr id="322" name="直線コネクタ 321"/>
        <xdr:cNvCxnSpPr/>
      </xdr:nvCxnSpPr>
      <xdr:spPr>
        <a:xfrm flipV="1">
          <a:off x="16179800" y="1131647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23"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4" name="フローチャート: 判断 323"/>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166723</xdr:rowOff>
    </xdr:from>
    <xdr:to>
      <xdr:col>77</xdr:col>
      <xdr:colOff>44450</xdr:colOff>
      <xdr:row>66</xdr:row>
      <xdr:rowOff>3457</xdr:rowOff>
    </xdr:to>
    <xdr:cxnSp macro="">
      <xdr:nvCxnSpPr>
        <xdr:cNvPr id="325" name="直線コネクタ 324"/>
        <xdr:cNvCxnSpPr/>
      </xdr:nvCxnSpPr>
      <xdr:spPr>
        <a:xfrm>
          <a:off x="15290800" y="11139523"/>
          <a:ext cx="889000" cy="1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6" name="フローチャート: 判断 325"/>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7" name="テキスト ボックス 326"/>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107738</xdr:rowOff>
    </xdr:from>
    <xdr:to>
      <xdr:col>72</xdr:col>
      <xdr:colOff>203200</xdr:colOff>
      <xdr:row>64</xdr:row>
      <xdr:rowOff>166723</xdr:rowOff>
    </xdr:to>
    <xdr:cxnSp macro="">
      <xdr:nvCxnSpPr>
        <xdr:cNvPr id="328" name="直線コネクタ 327"/>
        <xdr:cNvCxnSpPr/>
      </xdr:nvCxnSpPr>
      <xdr:spPr>
        <a:xfrm>
          <a:off x="14401800" y="11080538"/>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9" name="フローチャート: 判断 328"/>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30" name="テキスト ボックス 329"/>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64</xdr:row>
      <xdr:rowOff>107738</xdr:rowOff>
    </xdr:to>
    <xdr:cxnSp macro="">
      <xdr:nvCxnSpPr>
        <xdr:cNvPr id="331" name="直線コネクタ 330"/>
        <xdr:cNvCxnSpPr/>
      </xdr:nvCxnSpPr>
      <xdr:spPr>
        <a:xfrm>
          <a:off x="13512800" y="1093978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32" name="フローチャート: 判断 331"/>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33" name="テキスト ボックス 332"/>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4" name="フローチャート: 判断 333"/>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5" name="テキスト ボックス 334"/>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121426</xdr:rowOff>
    </xdr:from>
    <xdr:to>
      <xdr:col>81</xdr:col>
      <xdr:colOff>95250</xdr:colOff>
      <xdr:row>66</xdr:row>
      <xdr:rowOff>51576</xdr:rowOff>
    </xdr:to>
    <xdr:sp macro="" textlink="">
      <xdr:nvSpPr>
        <xdr:cNvPr id="341" name="楕円 340"/>
        <xdr:cNvSpPr/>
      </xdr:nvSpPr>
      <xdr:spPr>
        <a:xfrm>
          <a:off x="16967200" y="112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93503</xdr:rowOff>
    </xdr:from>
    <xdr:ext cx="762000" cy="259045"/>
    <xdr:sp macro="" textlink="">
      <xdr:nvSpPr>
        <xdr:cNvPr id="342" name="定員管理の状況該当値テキスト"/>
        <xdr:cNvSpPr txBox="1"/>
      </xdr:nvSpPr>
      <xdr:spPr>
        <a:xfrm>
          <a:off x="17106900" y="112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124107</xdr:rowOff>
    </xdr:from>
    <xdr:to>
      <xdr:col>77</xdr:col>
      <xdr:colOff>95250</xdr:colOff>
      <xdr:row>66</xdr:row>
      <xdr:rowOff>54257</xdr:rowOff>
    </xdr:to>
    <xdr:sp macro="" textlink="">
      <xdr:nvSpPr>
        <xdr:cNvPr id="343" name="楕円 342"/>
        <xdr:cNvSpPr/>
      </xdr:nvSpPr>
      <xdr:spPr>
        <a:xfrm>
          <a:off x="16129000" y="112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39034</xdr:rowOff>
    </xdr:from>
    <xdr:ext cx="736600" cy="259045"/>
    <xdr:sp macro="" textlink="">
      <xdr:nvSpPr>
        <xdr:cNvPr id="344" name="テキスト ボックス 343"/>
        <xdr:cNvSpPr txBox="1"/>
      </xdr:nvSpPr>
      <xdr:spPr>
        <a:xfrm>
          <a:off x="15798800" y="1135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115923</xdr:rowOff>
    </xdr:from>
    <xdr:to>
      <xdr:col>73</xdr:col>
      <xdr:colOff>44450</xdr:colOff>
      <xdr:row>65</xdr:row>
      <xdr:rowOff>46073</xdr:rowOff>
    </xdr:to>
    <xdr:sp macro="" textlink="">
      <xdr:nvSpPr>
        <xdr:cNvPr id="345" name="楕円 344"/>
        <xdr:cNvSpPr/>
      </xdr:nvSpPr>
      <xdr:spPr>
        <a:xfrm>
          <a:off x="15240000" y="110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30850</xdr:rowOff>
    </xdr:from>
    <xdr:ext cx="762000" cy="259045"/>
    <xdr:sp macro="" textlink="">
      <xdr:nvSpPr>
        <xdr:cNvPr id="346" name="テキスト ボックス 345"/>
        <xdr:cNvSpPr txBox="1"/>
      </xdr:nvSpPr>
      <xdr:spPr>
        <a:xfrm>
          <a:off x="14909800" y="1117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56938</xdr:rowOff>
    </xdr:from>
    <xdr:to>
      <xdr:col>68</xdr:col>
      <xdr:colOff>203200</xdr:colOff>
      <xdr:row>64</xdr:row>
      <xdr:rowOff>158538</xdr:rowOff>
    </xdr:to>
    <xdr:sp macro="" textlink="">
      <xdr:nvSpPr>
        <xdr:cNvPr id="347" name="楕円 346"/>
        <xdr:cNvSpPr/>
      </xdr:nvSpPr>
      <xdr:spPr>
        <a:xfrm>
          <a:off x="14351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143315</xdr:rowOff>
    </xdr:from>
    <xdr:ext cx="762000" cy="259045"/>
    <xdr:sp macro="" textlink="">
      <xdr:nvSpPr>
        <xdr:cNvPr id="348" name="テキスト ボックス 347"/>
        <xdr:cNvSpPr txBox="1"/>
      </xdr:nvSpPr>
      <xdr:spPr>
        <a:xfrm>
          <a:off x="14020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9" name="楕円 348"/>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0" name="テキスト ボックス 349"/>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年度の実質公債費比率は平成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年度と比較すると</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となっている。これは、</a:t>
          </a:r>
          <a:r>
            <a:rPr kumimoji="1" lang="ja-JP" altLang="ja-JP" sz="1100">
              <a:solidFill>
                <a:schemeClr val="dk1"/>
              </a:solidFill>
              <a:effectLst/>
              <a:latin typeface="+mn-lt"/>
              <a:ea typeface="+mn-ea"/>
              <a:cs typeface="+mn-cs"/>
            </a:rPr>
            <a:t>平成２８年熊本地震に係る災害復旧事業や合併特例債</a:t>
          </a:r>
          <a:r>
            <a:rPr kumimoji="1" lang="ja-JP" altLang="en-US" sz="1100">
              <a:solidFill>
                <a:schemeClr val="dk1"/>
              </a:solidFill>
              <a:effectLst/>
              <a:latin typeface="+mn-lt"/>
              <a:ea typeface="+mn-ea"/>
              <a:cs typeface="+mn-cs"/>
            </a:rPr>
            <a:t>事業などの地方債償還が始まったことが大きな要因である。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平成２８年熊本地震に係る地方債</a:t>
          </a:r>
          <a:r>
            <a:rPr kumimoji="1" lang="ja-JP" altLang="en-US" sz="1100">
              <a:solidFill>
                <a:schemeClr val="dk1"/>
              </a:solidFill>
              <a:effectLst/>
              <a:latin typeface="+mn-lt"/>
              <a:ea typeface="+mn-ea"/>
              <a:cs typeface="+mn-cs"/>
            </a:rPr>
            <a:t>償還が本格化することから、</a:t>
          </a:r>
          <a:r>
            <a:rPr kumimoji="1" lang="ja-JP" altLang="ja-JP" sz="1100">
              <a:solidFill>
                <a:schemeClr val="dk1"/>
              </a:solidFill>
              <a:effectLst/>
              <a:latin typeface="+mn-lt"/>
              <a:ea typeface="+mn-ea"/>
              <a:cs typeface="+mn-cs"/>
            </a:rPr>
            <a:t>事業実施の際は交付税算入率の高い地方債を活用し、実質公債費比率の上昇を抑制していく必要がある。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80" name="直線コネクタ 379"/>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81"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2" name="直線コネクタ 381"/>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3"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4" name="直線コネクタ 383"/>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30339</xdr:rowOff>
    </xdr:from>
    <xdr:to>
      <xdr:col>81</xdr:col>
      <xdr:colOff>44450</xdr:colOff>
      <xdr:row>39</xdr:row>
      <xdr:rowOff>164395</xdr:rowOff>
    </xdr:to>
    <xdr:cxnSp macro="">
      <xdr:nvCxnSpPr>
        <xdr:cNvPr id="385" name="直線コネクタ 384"/>
        <xdr:cNvCxnSpPr/>
      </xdr:nvCxnSpPr>
      <xdr:spPr>
        <a:xfrm>
          <a:off x="16179800" y="67168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7" name="フローチャート: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30339</xdr:rowOff>
    </xdr:to>
    <xdr:cxnSp macro="">
      <xdr:nvCxnSpPr>
        <xdr:cNvPr id="388" name="直線コネクタ 387"/>
        <xdr:cNvCxnSpPr/>
      </xdr:nvCxnSpPr>
      <xdr:spPr>
        <a:xfrm>
          <a:off x="15290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9" name="フローチャート: 判断 388"/>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0" name="テキスト ボックス 389"/>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38</xdr:row>
      <xdr:rowOff>148167</xdr:rowOff>
    </xdr:to>
    <xdr:cxnSp macro="">
      <xdr:nvCxnSpPr>
        <xdr:cNvPr id="391" name="直線コネクタ 390"/>
        <xdr:cNvCxnSpPr/>
      </xdr:nvCxnSpPr>
      <xdr:spPr>
        <a:xfrm>
          <a:off x="14401800" y="66498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2" name="フローチャート: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94545</xdr:rowOff>
    </xdr:from>
    <xdr:to>
      <xdr:col>68</xdr:col>
      <xdr:colOff>152400</xdr:colOff>
      <xdr:row>38</xdr:row>
      <xdr:rowOff>134761</xdr:rowOff>
    </xdr:to>
    <xdr:cxnSp macro="">
      <xdr:nvCxnSpPr>
        <xdr:cNvPr id="394" name="直線コネクタ 393"/>
        <xdr:cNvCxnSpPr/>
      </xdr:nvCxnSpPr>
      <xdr:spPr>
        <a:xfrm>
          <a:off x="13512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5" name="フローチャート: 判断 39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6" name="テキスト ボックス 39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フローチャート: 判断 396"/>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4" name="楕円 403"/>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5" name="公債費負担の状況該当値テキスト"/>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150989</xdr:rowOff>
    </xdr:from>
    <xdr:to>
      <xdr:col>77</xdr:col>
      <xdr:colOff>95250</xdr:colOff>
      <xdr:row>39</xdr:row>
      <xdr:rowOff>81139</xdr:rowOff>
    </xdr:to>
    <xdr:sp macro="" textlink="">
      <xdr:nvSpPr>
        <xdr:cNvPr id="406" name="楕円 405"/>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91316</xdr:rowOff>
    </xdr:from>
    <xdr:ext cx="736600" cy="259045"/>
    <xdr:sp macro="" textlink="">
      <xdr:nvSpPr>
        <xdr:cNvPr id="407" name="テキスト ボックス 406"/>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83961</xdr:rowOff>
    </xdr:from>
    <xdr:to>
      <xdr:col>68</xdr:col>
      <xdr:colOff>203200</xdr:colOff>
      <xdr:row>39</xdr:row>
      <xdr:rowOff>14111</xdr:rowOff>
    </xdr:to>
    <xdr:sp macro="" textlink="">
      <xdr:nvSpPr>
        <xdr:cNvPr id="410" name="楕円 409"/>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24288</xdr:rowOff>
    </xdr:from>
    <xdr:ext cx="762000" cy="259045"/>
    <xdr:sp macro="" textlink="">
      <xdr:nvSpPr>
        <xdr:cNvPr id="411" name="テキスト ボックス 410"/>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43745</xdr:rowOff>
    </xdr:from>
    <xdr:to>
      <xdr:col>64</xdr:col>
      <xdr:colOff>152400</xdr:colOff>
      <xdr:row>38</xdr:row>
      <xdr:rowOff>145345</xdr:rowOff>
    </xdr:to>
    <xdr:sp macro="" textlink="">
      <xdr:nvSpPr>
        <xdr:cNvPr id="412" name="楕円 411"/>
        <xdr:cNvSpPr/>
      </xdr:nvSpPr>
      <xdr:spPr>
        <a:xfrm>
          <a:off x="13462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155522</xdr:rowOff>
    </xdr:from>
    <xdr:ext cx="762000" cy="259045"/>
    <xdr:sp macro="" textlink="">
      <xdr:nvSpPr>
        <xdr:cNvPr id="413" name="テキスト ボックス 412"/>
        <xdr:cNvSpPr txBox="1"/>
      </xdr:nvSpPr>
      <xdr:spPr>
        <a:xfrm>
          <a:off x="13131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の将来負担比率は</a:t>
          </a:r>
          <a:r>
            <a:rPr kumimoji="1" lang="ja-JP" altLang="en-US" sz="1100">
              <a:solidFill>
                <a:sysClr val="windowText" lastClr="000000"/>
              </a:solidFill>
              <a:effectLst/>
              <a:latin typeface="+mn-lt"/>
              <a:ea typeface="+mn-ea"/>
              <a:cs typeface="+mn-cs"/>
            </a:rPr>
            <a:t>平成３０</a:t>
          </a:r>
          <a:r>
            <a:rPr kumimoji="1" lang="ja-JP" altLang="ja-JP" sz="1100">
              <a:solidFill>
                <a:sysClr val="windowText" lastClr="000000"/>
              </a:solidFill>
              <a:effectLst/>
              <a:latin typeface="+mn-lt"/>
              <a:ea typeface="+mn-ea"/>
              <a:cs typeface="+mn-cs"/>
            </a:rPr>
            <a:t>年度と比較</a:t>
          </a:r>
          <a:r>
            <a:rPr kumimoji="1" lang="ja-JP" altLang="ja-JP" sz="1100">
              <a:solidFill>
                <a:schemeClr val="dk1"/>
              </a:solidFill>
              <a:effectLst/>
              <a:latin typeface="+mn-lt"/>
              <a:ea typeface="+mn-ea"/>
              <a:cs typeface="+mn-cs"/>
            </a:rPr>
            <a:t>すると</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a:t>
          </a:r>
          <a:r>
            <a:rPr kumimoji="1" lang="ja-JP" altLang="ja-JP" sz="1100">
              <a:solidFill>
                <a:schemeClr val="dk1"/>
              </a:solidFill>
              <a:effectLst/>
              <a:latin typeface="+mn-lt"/>
              <a:ea typeface="+mn-ea"/>
              <a:cs typeface="+mn-cs"/>
            </a:rPr>
            <a:t>イントの上昇となっている。これは、平成２８年熊本地震に係る災害復旧事業や合併特例債事業などにより地方債残高が増加したことが大きな要因である。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今後は、平成２８年熊本地震による地方債発行額の増額及び基金積立金の取崩しにより将来負担の増加が見込まれるため、事業実施の適正化を図り財政健全化に努める必要がある。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42" name="直線コネクタ 441"/>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43"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4" name="直線コネクタ 443"/>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83778</xdr:rowOff>
    </xdr:from>
    <xdr:to>
      <xdr:col>81</xdr:col>
      <xdr:colOff>44450</xdr:colOff>
      <xdr:row>14</xdr:row>
      <xdr:rowOff>169037</xdr:rowOff>
    </xdr:to>
    <xdr:cxnSp macro="">
      <xdr:nvCxnSpPr>
        <xdr:cNvPr id="447" name="直線コネクタ 446"/>
        <xdr:cNvCxnSpPr/>
      </xdr:nvCxnSpPr>
      <xdr:spPr>
        <a:xfrm>
          <a:off x="16179800" y="2484078"/>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8"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9" name="フローチャート: 判断 448"/>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50" name="フローチャート: 判断 449"/>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51" name="テキスト ボックス 450"/>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55626</xdr:rowOff>
    </xdr:from>
    <xdr:to>
      <xdr:col>68</xdr:col>
      <xdr:colOff>152400</xdr:colOff>
      <xdr:row>14</xdr:row>
      <xdr:rowOff>64474</xdr:rowOff>
    </xdr:to>
    <xdr:cxnSp macro="">
      <xdr:nvCxnSpPr>
        <xdr:cNvPr id="452" name="直線コネクタ 451"/>
        <xdr:cNvCxnSpPr/>
      </xdr:nvCxnSpPr>
      <xdr:spPr>
        <a:xfrm flipV="1">
          <a:off x="13512800" y="245592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3" name="フローチャート: 判断 452"/>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4" name="テキスト ボックス 453"/>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55" name="フローチャート: 判断 454"/>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6" name="テキスト ボックス 455"/>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7" name="フローチャート: 判断 456"/>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8" name="テキスト ボックス 457"/>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118237</xdr:rowOff>
    </xdr:from>
    <xdr:to>
      <xdr:col>81</xdr:col>
      <xdr:colOff>95250</xdr:colOff>
      <xdr:row>15</xdr:row>
      <xdr:rowOff>48387</xdr:rowOff>
    </xdr:to>
    <xdr:sp macro="" textlink="">
      <xdr:nvSpPr>
        <xdr:cNvPr id="464" name="楕円 463"/>
        <xdr:cNvSpPr/>
      </xdr:nvSpPr>
      <xdr:spPr>
        <a:xfrm>
          <a:off x="169672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134764</xdr:rowOff>
    </xdr:from>
    <xdr:ext cx="762000" cy="259045"/>
    <xdr:sp macro="" textlink="">
      <xdr:nvSpPr>
        <xdr:cNvPr id="465" name="将来負担の状況該当値テキスト"/>
        <xdr:cNvSpPr txBox="1"/>
      </xdr:nvSpPr>
      <xdr:spPr>
        <a:xfrm>
          <a:off x="17106900" y="236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32978</xdr:rowOff>
    </xdr:from>
    <xdr:to>
      <xdr:col>77</xdr:col>
      <xdr:colOff>95250</xdr:colOff>
      <xdr:row>14</xdr:row>
      <xdr:rowOff>134578</xdr:rowOff>
    </xdr:to>
    <xdr:sp macro="" textlink="">
      <xdr:nvSpPr>
        <xdr:cNvPr id="466" name="楕円 465"/>
        <xdr:cNvSpPr/>
      </xdr:nvSpPr>
      <xdr:spPr>
        <a:xfrm>
          <a:off x="16129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144755</xdr:rowOff>
    </xdr:from>
    <xdr:ext cx="736600" cy="259045"/>
    <xdr:sp macro="" textlink="">
      <xdr:nvSpPr>
        <xdr:cNvPr id="467" name="テキスト ボックス 466"/>
        <xdr:cNvSpPr txBox="1"/>
      </xdr:nvSpPr>
      <xdr:spPr>
        <a:xfrm>
          <a:off x="15798800" y="220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xdr:rowOff>
    </xdr:from>
    <xdr:to>
      <xdr:col>68</xdr:col>
      <xdr:colOff>203200</xdr:colOff>
      <xdr:row>14</xdr:row>
      <xdr:rowOff>106426</xdr:rowOff>
    </xdr:to>
    <xdr:sp macro="" textlink="">
      <xdr:nvSpPr>
        <xdr:cNvPr id="468" name="楕円 467"/>
        <xdr:cNvSpPr/>
      </xdr:nvSpPr>
      <xdr:spPr>
        <a:xfrm>
          <a:off x="14351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116603</xdr:rowOff>
    </xdr:from>
    <xdr:ext cx="762000" cy="259045"/>
    <xdr:sp macro="" textlink="">
      <xdr:nvSpPr>
        <xdr:cNvPr id="469" name="テキスト ボックス 468"/>
        <xdr:cNvSpPr txBox="1"/>
      </xdr:nvSpPr>
      <xdr:spPr>
        <a:xfrm>
          <a:off x="14020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13674</xdr:rowOff>
    </xdr:from>
    <xdr:to>
      <xdr:col>64</xdr:col>
      <xdr:colOff>152400</xdr:colOff>
      <xdr:row>14</xdr:row>
      <xdr:rowOff>115274</xdr:rowOff>
    </xdr:to>
    <xdr:sp macro="" textlink="">
      <xdr:nvSpPr>
        <xdr:cNvPr id="470" name="楕円 469"/>
        <xdr:cNvSpPr/>
      </xdr:nvSpPr>
      <xdr:spPr>
        <a:xfrm>
          <a:off x="13462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125451</xdr:rowOff>
    </xdr:from>
    <xdr:ext cx="762000" cy="259045"/>
    <xdr:sp macro="" textlink="">
      <xdr:nvSpPr>
        <xdr:cNvPr id="471" name="テキスト ボックス 470"/>
        <xdr:cNvSpPr txBox="1"/>
      </xdr:nvSpPr>
      <xdr:spPr>
        <a:xfrm>
          <a:off x="13131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人件費に係る経常収支比率で</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年度と</a:t>
          </a:r>
          <a:r>
            <a:rPr kumimoji="1" lang="ja-JP" altLang="en-US" sz="1100">
              <a:solidFill>
                <a:sysClr val="windowText" lastClr="000000"/>
              </a:solidFill>
              <a:effectLst/>
              <a:latin typeface="+mn-lt"/>
              <a:ea typeface="+mn-ea"/>
              <a:cs typeface="+mn-cs"/>
            </a:rPr>
            <a:t>平成３０年度</a:t>
          </a:r>
          <a:r>
            <a:rPr kumimoji="1" lang="ja-JP" altLang="ja-JP" sz="1100">
              <a:solidFill>
                <a:sysClr val="windowText" lastClr="000000"/>
              </a:solidFill>
              <a:effectLst/>
              <a:latin typeface="+mn-lt"/>
              <a:ea typeface="+mn-ea"/>
              <a:cs typeface="+mn-cs"/>
            </a:rPr>
            <a:t>を</a:t>
          </a:r>
          <a:r>
            <a:rPr kumimoji="1" lang="ja-JP" altLang="ja-JP" sz="1100">
              <a:solidFill>
                <a:schemeClr val="dk1"/>
              </a:solidFill>
              <a:effectLst/>
              <a:latin typeface="+mn-lt"/>
              <a:ea typeface="+mn-ea"/>
              <a:cs typeface="+mn-cs"/>
            </a:rPr>
            <a:t>比較すると１．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した。これは、地域おこし協力隊</a:t>
          </a:r>
          <a:r>
            <a:rPr kumimoji="1" lang="ja-JP" altLang="en-US" sz="1100">
              <a:solidFill>
                <a:schemeClr val="dk1"/>
              </a:solidFill>
              <a:effectLst/>
              <a:latin typeface="+mn-lt"/>
              <a:ea typeface="+mn-ea"/>
              <a:cs typeface="+mn-cs"/>
            </a:rPr>
            <a:t>報酬を経常的経費から臨時的経費へ見直した</a:t>
          </a:r>
          <a:r>
            <a:rPr kumimoji="1" lang="ja-JP" altLang="ja-JP" sz="1100">
              <a:solidFill>
                <a:schemeClr val="dk1"/>
              </a:solidFill>
              <a:effectLst/>
              <a:latin typeface="+mn-lt"/>
              <a:ea typeface="+mn-ea"/>
              <a:cs typeface="+mn-cs"/>
            </a:rPr>
            <a:t>ことが大きな要因である。類似団体平均と比較すると</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ポイント上回っている。平成２８年熊本地震による新規採用及び任期付職員を増員したためであり、今後は事業量に合わせた適正な人員配置や、退職職員数に対して新規採用職員の抑制など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58965</xdr:rowOff>
    </xdr:from>
    <xdr:to>
      <xdr:col>24</xdr:col>
      <xdr:colOff>25400</xdr:colOff>
      <xdr:row>42</xdr:row>
      <xdr:rowOff>61685</xdr:rowOff>
    </xdr:to>
    <xdr:cxnSp macro="">
      <xdr:nvCxnSpPr>
        <xdr:cNvPr id="68" name="直線コネクタ 67"/>
        <xdr:cNvCxnSpPr/>
      </xdr:nvCxnSpPr>
      <xdr:spPr>
        <a:xfrm flipV="1">
          <a:off x="3987800" y="70884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91622</xdr:rowOff>
    </xdr:from>
    <xdr:to>
      <xdr:col>19</xdr:col>
      <xdr:colOff>187325</xdr:colOff>
      <xdr:row>42</xdr:row>
      <xdr:rowOff>61685</xdr:rowOff>
    </xdr:to>
    <xdr:cxnSp macro="">
      <xdr:nvCxnSpPr>
        <xdr:cNvPr id="71" name="直線コネクタ 70"/>
        <xdr:cNvCxnSpPr/>
      </xdr:nvCxnSpPr>
      <xdr:spPr>
        <a:xfrm>
          <a:off x="3098800" y="7121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15422</xdr:rowOff>
    </xdr:from>
    <xdr:to>
      <xdr:col>15</xdr:col>
      <xdr:colOff>98425</xdr:colOff>
      <xdr:row>41</xdr:row>
      <xdr:rowOff>91622</xdr:rowOff>
    </xdr:to>
    <xdr:cxnSp macro="">
      <xdr:nvCxnSpPr>
        <xdr:cNvPr id="74" name="直線コネクタ 73"/>
        <xdr:cNvCxnSpPr/>
      </xdr:nvCxnSpPr>
      <xdr:spPr>
        <a:xfrm>
          <a:off x="2209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143328</xdr:rowOff>
    </xdr:from>
    <xdr:to>
      <xdr:col>11</xdr:col>
      <xdr:colOff>9525</xdr:colOff>
      <xdr:row>41</xdr:row>
      <xdr:rowOff>15422</xdr:rowOff>
    </xdr:to>
    <xdr:cxnSp macro="">
      <xdr:nvCxnSpPr>
        <xdr:cNvPr id="77" name="直線コネクタ 76"/>
        <xdr:cNvCxnSpPr/>
      </xdr:nvCxnSpPr>
      <xdr:spPr>
        <a:xfrm>
          <a:off x="1320800" y="7001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8165</xdr:rowOff>
    </xdr:from>
    <xdr:to>
      <xdr:col>24</xdr:col>
      <xdr:colOff>76200</xdr:colOff>
      <xdr:row>41</xdr:row>
      <xdr:rowOff>109765</xdr:rowOff>
    </xdr:to>
    <xdr:sp macro="" textlink="">
      <xdr:nvSpPr>
        <xdr:cNvPr id="87" name="楕円 86"/>
        <xdr:cNvSpPr/>
      </xdr:nvSpPr>
      <xdr:spPr>
        <a:xfrm>
          <a:off x="4775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88192</xdr:rowOff>
    </xdr:from>
    <xdr:ext cx="762000" cy="259045"/>
    <xdr:sp macro="" textlink="">
      <xdr:nvSpPr>
        <xdr:cNvPr id="88" name="人件費該当値テキスト"/>
        <xdr:cNvSpPr txBox="1"/>
      </xdr:nvSpPr>
      <xdr:spPr>
        <a:xfrm>
          <a:off x="4914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10885</xdr:rowOff>
    </xdr:from>
    <xdr:to>
      <xdr:col>20</xdr:col>
      <xdr:colOff>38100</xdr:colOff>
      <xdr:row>42</xdr:row>
      <xdr:rowOff>112485</xdr:rowOff>
    </xdr:to>
    <xdr:sp macro="" textlink="">
      <xdr:nvSpPr>
        <xdr:cNvPr id="89" name="楕円 88"/>
        <xdr:cNvSpPr/>
      </xdr:nvSpPr>
      <xdr:spPr>
        <a:xfrm>
          <a:off x="3937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97262</xdr:rowOff>
    </xdr:from>
    <xdr:ext cx="736600" cy="259045"/>
    <xdr:sp macro="" textlink="">
      <xdr:nvSpPr>
        <xdr:cNvPr id="90" name="テキスト ボックス 89"/>
        <xdr:cNvSpPr txBox="1"/>
      </xdr:nvSpPr>
      <xdr:spPr>
        <a:xfrm>
          <a:off x="3606800" y="729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40822</xdr:rowOff>
    </xdr:from>
    <xdr:to>
      <xdr:col>15</xdr:col>
      <xdr:colOff>149225</xdr:colOff>
      <xdr:row>41</xdr:row>
      <xdr:rowOff>142422</xdr:rowOff>
    </xdr:to>
    <xdr:sp macro="" textlink="">
      <xdr:nvSpPr>
        <xdr:cNvPr id="91" name="楕円 90"/>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127199</xdr:rowOff>
    </xdr:from>
    <xdr:ext cx="762000" cy="259045"/>
    <xdr:sp macro="" textlink="">
      <xdr:nvSpPr>
        <xdr:cNvPr id="92" name="テキスト ボックス 91"/>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136072</xdr:rowOff>
    </xdr:from>
    <xdr:to>
      <xdr:col>11</xdr:col>
      <xdr:colOff>60325</xdr:colOff>
      <xdr:row>41</xdr:row>
      <xdr:rowOff>66222</xdr:rowOff>
    </xdr:to>
    <xdr:sp macro="" textlink="">
      <xdr:nvSpPr>
        <xdr:cNvPr id="93" name="楕円 92"/>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50999</xdr:rowOff>
    </xdr:from>
    <xdr:ext cx="762000" cy="259045"/>
    <xdr:sp macro="" textlink="">
      <xdr:nvSpPr>
        <xdr:cNvPr id="94" name="テキスト ボックス 93"/>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物件費に係る経常収支比率で令和元年度と平成３０年度を比較すると１．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ja-JP" sz="1100">
              <a:solidFill>
                <a:schemeClr val="tx1"/>
              </a:solidFill>
              <a:effectLst/>
              <a:latin typeface="+mn-lt"/>
              <a:ea typeface="+mn-ea"/>
              <a:cs typeface="+mn-cs"/>
            </a:rPr>
            <a:t>、ふるさと納税</a:t>
          </a:r>
          <a:r>
            <a:rPr kumimoji="1" lang="ja-JP" altLang="en-US" sz="1100">
              <a:solidFill>
                <a:schemeClr val="tx1"/>
              </a:solidFill>
              <a:effectLst/>
              <a:latin typeface="+mn-lt"/>
              <a:ea typeface="+mn-ea"/>
              <a:cs typeface="+mn-cs"/>
            </a:rPr>
            <a:t>に関する経費を</a:t>
          </a:r>
          <a:r>
            <a:rPr kumimoji="1" lang="ja-JP" altLang="ja-JP" sz="1100">
              <a:solidFill>
                <a:schemeClr val="tx1"/>
              </a:solidFill>
              <a:effectLst/>
              <a:latin typeface="+mn-lt"/>
              <a:ea typeface="+mn-ea"/>
              <a:cs typeface="+mn-cs"/>
            </a:rPr>
            <a:t>経常的</a:t>
          </a:r>
          <a:r>
            <a:rPr kumimoji="1" lang="ja-JP" altLang="ja-JP" sz="1100">
              <a:solidFill>
                <a:schemeClr val="dk1"/>
              </a:solidFill>
              <a:effectLst/>
              <a:latin typeface="+mn-lt"/>
              <a:ea typeface="+mn-ea"/>
              <a:cs typeface="+mn-cs"/>
            </a:rPr>
            <a:t>経費から臨時的経費に見直したことが大きな要因である。全国平均、県平均、類似団体平均を見ても大きく上回っていることから、今後は公共施設の統廃合及び効率的な利活用をすることで経費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110672</xdr:rowOff>
    </xdr:from>
    <xdr:to>
      <xdr:col>82</xdr:col>
      <xdr:colOff>107950</xdr:colOff>
      <xdr:row>21</xdr:row>
      <xdr:rowOff>146050</xdr:rowOff>
    </xdr:to>
    <xdr:cxnSp macro="">
      <xdr:nvCxnSpPr>
        <xdr:cNvPr id="131" name="直線コネクタ 130"/>
        <xdr:cNvCxnSpPr/>
      </xdr:nvCxnSpPr>
      <xdr:spPr>
        <a:xfrm flipV="1">
          <a:off x="15671800" y="35396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37193</xdr:rowOff>
    </xdr:from>
    <xdr:to>
      <xdr:col>78</xdr:col>
      <xdr:colOff>69850</xdr:colOff>
      <xdr:row>21</xdr:row>
      <xdr:rowOff>146050</xdr:rowOff>
    </xdr:to>
    <xdr:cxnSp macro="">
      <xdr:nvCxnSpPr>
        <xdr:cNvPr id="134" name="直線コネクタ 133"/>
        <xdr:cNvCxnSpPr/>
      </xdr:nvCxnSpPr>
      <xdr:spPr>
        <a:xfrm>
          <a:off x="14782800" y="3637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162378</xdr:rowOff>
    </xdr:from>
    <xdr:to>
      <xdr:col>73</xdr:col>
      <xdr:colOff>180975</xdr:colOff>
      <xdr:row>21</xdr:row>
      <xdr:rowOff>37193</xdr:rowOff>
    </xdr:to>
    <xdr:cxnSp macro="">
      <xdr:nvCxnSpPr>
        <xdr:cNvPr id="137" name="直線コネクタ 136"/>
        <xdr:cNvCxnSpPr/>
      </xdr:nvCxnSpPr>
      <xdr:spPr>
        <a:xfrm>
          <a:off x="13893800" y="3419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19</xdr:row>
      <xdr:rowOff>162378</xdr:rowOff>
    </xdr:to>
    <xdr:cxnSp macro="">
      <xdr:nvCxnSpPr>
        <xdr:cNvPr id="140" name="直線コネクタ 139"/>
        <xdr:cNvCxnSpPr/>
      </xdr:nvCxnSpPr>
      <xdr:spPr>
        <a:xfrm>
          <a:off x="13004800" y="3332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50" name="楕円 149"/>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31949</xdr:rowOff>
    </xdr:from>
    <xdr:ext cx="762000" cy="259045"/>
    <xdr:sp macro="" textlink="">
      <xdr:nvSpPr>
        <xdr:cNvPr id="151" name="物件費該当値テキスト"/>
        <xdr:cNvSpPr txBox="1"/>
      </xdr:nvSpPr>
      <xdr:spPr>
        <a:xfrm>
          <a:off x="165989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95250</xdr:rowOff>
    </xdr:from>
    <xdr:to>
      <xdr:col>78</xdr:col>
      <xdr:colOff>120650</xdr:colOff>
      <xdr:row>22</xdr:row>
      <xdr:rowOff>25400</xdr:rowOff>
    </xdr:to>
    <xdr:sp macro="" textlink="">
      <xdr:nvSpPr>
        <xdr:cNvPr id="152" name="楕円 151"/>
        <xdr:cNvSpPr/>
      </xdr:nvSpPr>
      <xdr:spPr>
        <a:xfrm>
          <a:off x="15621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10177</xdr:rowOff>
    </xdr:from>
    <xdr:ext cx="736600" cy="259045"/>
    <xdr:sp macro="" textlink="">
      <xdr:nvSpPr>
        <xdr:cNvPr id="153" name="テキスト ボックス 152"/>
        <xdr:cNvSpPr txBox="1"/>
      </xdr:nvSpPr>
      <xdr:spPr>
        <a:xfrm>
          <a:off x="15290800" y="378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4" name="楕円 153"/>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5" name="テキスト ボックス 154"/>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111578</xdr:rowOff>
    </xdr:from>
    <xdr:to>
      <xdr:col>69</xdr:col>
      <xdr:colOff>142875</xdr:colOff>
      <xdr:row>20</xdr:row>
      <xdr:rowOff>41728</xdr:rowOff>
    </xdr:to>
    <xdr:sp macro="" textlink="">
      <xdr:nvSpPr>
        <xdr:cNvPr id="156" name="楕円 155"/>
        <xdr:cNvSpPr/>
      </xdr:nvSpPr>
      <xdr:spPr>
        <a:xfrm>
          <a:off x="13843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26505</xdr:rowOff>
    </xdr:from>
    <xdr:ext cx="762000" cy="259045"/>
    <xdr:sp macro="" textlink="">
      <xdr:nvSpPr>
        <xdr:cNvPr id="157" name="テキスト ボックス 156"/>
        <xdr:cNvSpPr txBox="1"/>
      </xdr:nvSpPr>
      <xdr:spPr>
        <a:xfrm>
          <a:off x="13512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8" name="楕円 157"/>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9" name="テキスト ボックス 158"/>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扶助費に係る経常収支比率</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と</a:t>
          </a:r>
          <a:r>
            <a:rPr kumimoji="1" lang="ja-JP" altLang="ja-JP" sz="1100">
              <a:solidFill>
                <a:schemeClr val="dk1"/>
              </a:solidFill>
              <a:effectLst/>
              <a:latin typeface="+mn-lt"/>
              <a:ea typeface="+mn-ea"/>
              <a:cs typeface="+mn-cs"/>
            </a:rPr>
            <a:t>平成３０年度を比較すると０．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自立支援給付費</a:t>
          </a:r>
          <a:r>
            <a:rPr kumimoji="1" lang="ja-JP" altLang="ja-JP" sz="1100">
              <a:solidFill>
                <a:schemeClr val="dk1"/>
              </a:solidFill>
              <a:effectLst/>
              <a:latin typeface="+mn-lt"/>
              <a:ea typeface="+mn-ea"/>
              <a:cs typeface="+mn-cs"/>
            </a:rPr>
            <a:t>の増額が大きな要因である。類似団体平均、全国・県平均と比較すると下回っているが、平成２８年度以後、熊本地震の影響もあり人口が減少しているため、子どもや高齢者が住みやすい村づくりを目指しながら、健診率向上や、健康づくり対策などを行い医療費抑制などに向けた取組みを進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94" name="直線コネクタ 193"/>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37193</xdr:rowOff>
    </xdr:to>
    <xdr:cxnSp macro="">
      <xdr:nvCxnSpPr>
        <xdr:cNvPr id="197" name="直線コネクタ 196"/>
        <xdr:cNvCxnSpPr/>
      </xdr:nvCxnSpPr>
      <xdr:spPr>
        <a:xfrm>
          <a:off x="3098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200" name="直線コネクタ 199"/>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203" name="直線コネクタ 202"/>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3" name="楕円 21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5" name="楕円 214"/>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6" name="テキスト ボックス 215"/>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7" name="楕円 216"/>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8" name="テキスト ボックス 217"/>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9" name="楕円 21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20" name="テキスト ボックス 21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21" name="楕円 22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2" name="テキスト ボックス 22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その他に係る経常収支比率で令和元年度と平成３０年度を比較すると０．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特別会計への繰出金の減額が大きな要因である。</a:t>
          </a:r>
          <a:r>
            <a:rPr lang="ja-JP" altLang="ja-JP" sz="1100">
              <a:solidFill>
                <a:schemeClr val="dk1"/>
              </a:solidFill>
              <a:effectLst/>
              <a:latin typeface="+mn-lt"/>
              <a:ea typeface="+mn-ea"/>
              <a:cs typeface="+mn-cs"/>
            </a:rPr>
            <a:t>今後も簡易水道、農業集落排水、生活排水処理事業については、経費削減に努めるとともに使用料の値上げによる健全化を図ることで、普通会計の負担額を減らしていくよう努める。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85090</xdr:rowOff>
    </xdr:to>
    <xdr:cxnSp macro="">
      <xdr:nvCxnSpPr>
        <xdr:cNvPr id="255" name="直線コネクタ 254"/>
        <xdr:cNvCxnSpPr/>
      </xdr:nvCxnSpPr>
      <xdr:spPr>
        <a:xfrm flipV="1">
          <a:off x="15671800" y="9461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107950</xdr:rowOff>
    </xdr:to>
    <xdr:cxnSp macro="">
      <xdr:nvCxnSpPr>
        <xdr:cNvPr id="258" name="直線コネクタ 257"/>
        <xdr:cNvCxnSpPr/>
      </xdr:nvCxnSpPr>
      <xdr:spPr>
        <a:xfrm flipV="1">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73660</xdr:rowOff>
    </xdr:to>
    <xdr:cxnSp macro="">
      <xdr:nvCxnSpPr>
        <xdr:cNvPr id="261" name="直線コネクタ 260"/>
        <xdr:cNvCxnSpPr/>
      </xdr:nvCxnSpPr>
      <xdr:spPr>
        <a:xfrm flipV="1">
          <a:off x="13893800" y="9537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73660</xdr:rowOff>
    </xdr:to>
    <xdr:cxnSp macro="">
      <xdr:nvCxnSpPr>
        <xdr:cNvPr id="264" name="直線コネクタ 263"/>
        <xdr:cNvCxnSpPr/>
      </xdr:nvCxnSpPr>
      <xdr:spPr>
        <a:xfrm>
          <a:off x="13004800" y="9514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6" name="楕円 275"/>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7" name="テキスト ボックス 276"/>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80" name="楕円 27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81" name="テキスト ボックス 280"/>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2" name="楕円 281"/>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83" name="テキスト ボックス 282"/>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補助費等に係る経常収支比率で令和元年度と平成３０年度を比較すると</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した。これは、一部事務組合負担金の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が大きな要因である。全国平均、県平均類似団体平均と比較すると上回っていることから、今後も予算編成時にはそれぞれの補助金が有効に利用されているかなどのチェックを行うとともに、費用対効果などを判断しながら村内活動団体への補助金見直しを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146050</xdr:rowOff>
    </xdr:to>
    <xdr:cxnSp macro="">
      <xdr:nvCxnSpPr>
        <xdr:cNvPr id="316" name="直線コネクタ 315"/>
        <xdr:cNvCxnSpPr/>
      </xdr:nvCxnSpPr>
      <xdr:spPr>
        <a:xfrm>
          <a:off x="15671800" y="645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35560</xdr:rowOff>
    </xdr:to>
    <xdr:cxnSp macro="">
      <xdr:nvCxnSpPr>
        <xdr:cNvPr id="319" name="直線コネクタ 318"/>
        <xdr:cNvCxnSpPr/>
      </xdr:nvCxnSpPr>
      <xdr:spPr>
        <a:xfrm flipV="1">
          <a:off x="14782800" y="645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104140</xdr:rowOff>
    </xdr:to>
    <xdr:cxnSp macro="">
      <xdr:nvCxnSpPr>
        <xdr:cNvPr id="322" name="直線コネクタ 321"/>
        <xdr:cNvCxnSpPr/>
      </xdr:nvCxnSpPr>
      <xdr:spPr>
        <a:xfrm flipV="1">
          <a:off x="13893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134620</xdr:rowOff>
    </xdr:to>
    <xdr:cxnSp macro="">
      <xdr:nvCxnSpPr>
        <xdr:cNvPr id="325" name="直線コネクタ 324"/>
        <xdr:cNvCxnSpPr/>
      </xdr:nvCxnSpPr>
      <xdr:spPr>
        <a:xfrm flipV="1">
          <a:off x="13004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5" name="楕円 334"/>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6"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7" name="楕円 336"/>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8" name="テキスト ボックス 337"/>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9" name="楕円 338"/>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40" name="テキスト ボックス 339"/>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41" name="楕円 340"/>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42" name="テキスト ボックス 341"/>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83820</xdr:rowOff>
    </xdr:from>
    <xdr:to>
      <xdr:col>65</xdr:col>
      <xdr:colOff>53975</xdr:colOff>
      <xdr:row>39</xdr:row>
      <xdr:rowOff>13970</xdr:rowOff>
    </xdr:to>
    <xdr:sp macro="" textlink="">
      <xdr:nvSpPr>
        <xdr:cNvPr id="343" name="楕円 342"/>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170197</xdr:rowOff>
    </xdr:from>
    <xdr:ext cx="762000" cy="259045"/>
    <xdr:sp macro="" textlink="">
      <xdr:nvSpPr>
        <xdr:cNvPr id="344" name="テキスト ボックス 343"/>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公債費に係る経常収支比率で</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平成３０年度</a:t>
          </a:r>
          <a:r>
            <a:rPr kumimoji="1" lang="ja-JP" altLang="ja-JP" sz="1100">
              <a:solidFill>
                <a:sysClr val="windowText" lastClr="000000"/>
              </a:solidFill>
              <a:effectLst/>
              <a:latin typeface="+mn-lt"/>
              <a:ea typeface="+mn-ea"/>
              <a:cs typeface="+mn-cs"/>
            </a:rPr>
            <a:t>を比較</a:t>
          </a:r>
          <a:r>
            <a:rPr kumimoji="1" lang="ja-JP" altLang="ja-JP" sz="1100">
              <a:solidFill>
                <a:schemeClr val="dk1"/>
              </a:solidFill>
              <a:effectLst/>
              <a:latin typeface="+mn-lt"/>
              <a:ea typeface="+mn-ea"/>
              <a:cs typeface="+mn-cs"/>
            </a:rPr>
            <a:t>すると</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ポイント上昇した。これは、平成２８年熊本地震に係る災害復旧事業等の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償還開始が大きな要因である。今後</a:t>
          </a:r>
          <a:r>
            <a:rPr kumimoji="1" lang="ja-JP" altLang="en-US" sz="1100">
              <a:solidFill>
                <a:schemeClr val="dk1"/>
              </a:solidFill>
              <a:effectLst/>
              <a:latin typeface="+mn-lt"/>
              <a:ea typeface="+mn-ea"/>
              <a:cs typeface="+mn-cs"/>
            </a:rPr>
            <a:t>は、</a:t>
          </a:r>
          <a:r>
            <a:rPr kumimoji="1" lang="ja-JP" altLang="ja-JP" sz="1100">
              <a:solidFill>
                <a:schemeClr val="tx1"/>
              </a:solidFill>
              <a:effectLst/>
              <a:latin typeface="+mn-lt"/>
              <a:ea typeface="+mn-ea"/>
              <a:cs typeface="+mn-cs"/>
            </a:rPr>
            <a:t>熊本地震に係る地方債償還</a:t>
          </a:r>
          <a:r>
            <a:rPr kumimoji="1" lang="ja-JP" altLang="en-US" sz="1100">
              <a:solidFill>
                <a:schemeClr val="tx1"/>
              </a:solidFill>
              <a:effectLst/>
              <a:latin typeface="+mn-lt"/>
              <a:ea typeface="+mn-ea"/>
              <a:cs typeface="+mn-cs"/>
            </a:rPr>
            <a:t>が本格化することから</a:t>
          </a:r>
          <a:r>
            <a:rPr kumimoji="1" lang="ja-JP" altLang="ja-JP" sz="1100">
              <a:solidFill>
                <a:schemeClr val="dk1"/>
              </a:solidFill>
              <a:effectLst/>
              <a:latin typeface="+mn-lt"/>
              <a:ea typeface="+mn-ea"/>
              <a:cs typeface="+mn-cs"/>
            </a:rPr>
            <a:t>厳しい財政運営となることが予想される。そのため、普通建設事業の見直しによる地方債の新規発行の抑制に努めることとしている。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167005</xdr:rowOff>
    </xdr:from>
    <xdr:to>
      <xdr:col>24</xdr:col>
      <xdr:colOff>25400</xdr:colOff>
      <xdr:row>79</xdr:row>
      <xdr:rowOff>29845</xdr:rowOff>
    </xdr:to>
    <xdr:cxnSp macro="">
      <xdr:nvCxnSpPr>
        <xdr:cNvPr id="373" name="直線コネクタ 372"/>
        <xdr:cNvCxnSpPr/>
      </xdr:nvCxnSpPr>
      <xdr:spPr>
        <a:xfrm>
          <a:off x="3987800" y="13197205"/>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76</xdr:row>
      <xdr:rowOff>167005</xdr:rowOff>
    </xdr:to>
    <xdr:cxnSp macro="">
      <xdr:nvCxnSpPr>
        <xdr:cNvPr id="376" name="直線コネクタ 375"/>
        <xdr:cNvCxnSpPr/>
      </xdr:nvCxnSpPr>
      <xdr:spPr>
        <a:xfrm>
          <a:off x="3098800" y="130829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98425</xdr:rowOff>
    </xdr:to>
    <xdr:cxnSp macro="">
      <xdr:nvCxnSpPr>
        <xdr:cNvPr id="379" name="直線コネクタ 378"/>
        <xdr:cNvCxnSpPr/>
      </xdr:nvCxnSpPr>
      <xdr:spPr>
        <a:xfrm flipV="1">
          <a:off x="2209800" y="13082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98425</xdr:rowOff>
    </xdr:to>
    <xdr:cxnSp macro="">
      <xdr:nvCxnSpPr>
        <xdr:cNvPr id="382" name="直線コネクタ 381"/>
        <xdr:cNvCxnSpPr/>
      </xdr:nvCxnSpPr>
      <xdr:spPr>
        <a:xfrm>
          <a:off x="1320800" y="130257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150495</xdr:rowOff>
    </xdr:from>
    <xdr:to>
      <xdr:col>24</xdr:col>
      <xdr:colOff>76200</xdr:colOff>
      <xdr:row>79</xdr:row>
      <xdr:rowOff>80645</xdr:rowOff>
    </xdr:to>
    <xdr:sp macro="" textlink="">
      <xdr:nvSpPr>
        <xdr:cNvPr id="392" name="楕円 391"/>
        <xdr:cNvSpPr/>
      </xdr:nvSpPr>
      <xdr:spPr>
        <a:xfrm>
          <a:off x="47752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122572</xdr:rowOff>
    </xdr:from>
    <xdr:ext cx="762000" cy="259045"/>
    <xdr:sp macro="" textlink="">
      <xdr:nvSpPr>
        <xdr:cNvPr id="393" name="公債費該当値テキスト"/>
        <xdr:cNvSpPr txBox="1"/>
      </xdr:nvSpPr>
      <xdr:spPr>
        <a:xfrm>
          <a:off x="49149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116205</xdr:rowOff>
    </xdr:from>
    <xdr:to>
      <xdr:col>20</xdr:col>
      <xdr:colOff>38100</xdr:colOff>
      <xdr:row>77</xdr:row>
      <xdr:rowOff>46355</xdr:rowOff>
    </xdr:to>
    <xdr:sp macro="" textlink="">
      <xdr:nvSpPr>
        <xdr:cNvPr id="394" name="楕円 393"/>
        <xdr:cNvSpPr/>
      </xdr:nvSpPr>
      <xdr:spPr>
        <a:xfrm>
          <a:off x="3937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56532</xdr:rowOff>
    </xdr:from>
    <xdr:ext cx="736600" cy="259045"/>
    <xdr:sp macro="" textlink="">
      <xdr:nvSpPr>
        <xdr:cNvPr id="395" name="テキスト ボックス 394"/>
        <xdr:cNvSpPr txBox="1"/>
      </xdr:nvSpPr>
      <xdr:spPr>
        <a:xfrm>
          <a:off x="3606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96" name="楕円 395"/>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97" name="テキスト ボックス 396"/>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47625</xdr:rowOff>
    </xdr:from>
    <xdr:to>
      <xdr:col>11</xdr:col>
      <xdr:colOff>60325</xdr:colOff>
      <xdr:row>76</xdr:row>
      <xdr:rowOff>149225</xdr:rowOff>
    </xdr:to>
    <xdr:sp macro="" textlink="">
      <xdr:nvSpPr>
        <xdr:cNvPr id="398" name="楕円 397"/>
        <xdr:cNvSpPr/>
      </xdr:nvSpPr>
      <xdr:spPr>
        <a:xfrm>
          <a:off x="2159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99" name="テキスト ボックス 398"/>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400" name="楕円 399"/>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56532</xdr:rowOff>
    </xdr:from>
    <xdr:ext cx="762000" cy="259045"/>
    <xdr:sp macro="" textlink="">
      <xdr:nvSpPr>
        <xdr:cNvPr id="401" name="テキスト ボックス 400"/>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公債費以外に係る経常収支比率で令和元年度と平成３０年度を比較すると</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全国平均、県平均、類似団体平均と比較すると高い水準で、物件費、人件費の順で比率が高くなっている。物件費については公共施設総合管理計画に沿って適正な運用管理に努め、人件費については定員管理計画に沿った計画的な採用を実施し、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52705</xdr:rowOff>
    </xdr:to>
    <xdr:cxnSp macro="">
      <xdr:nvCxnSpPr>
        <xdr:cNvPr id="430" name="直線コネクタ 429"/>
        <xdr:cNvCxnSpPr/>
      </xdr:nvCxnSpPr>
      <xdr:spPr>
        <a:xfrm flipV="1">
          <a:off x="15671800" y="1356868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52705</xdr:rowOff>
    </xdr:to>
    <xdr:cxnSp macro="">
      <xdr:nvCxnSpPr>
        <xdr:cNvPr id="433" name="直線コネクタ 432"/>
        <xdr:cNvCxnSpPr/>
      </xdr:nvCxnSpPr>
      <xdr:spPr>
        <a:xfrm>
          <a:off x="14782800" y="136944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79</xdr:row>
      <xdr:rowOff>149861</xdr:rowOff>
    </xdr:to>
    <xdr:cxnSp macro="">
      <xdr:nvCxnSpPr>
        <xdr:cNvPr id="436" name="直線コネクタ 435"/>
        <xdr:cNvCxnSpPr/>
      </xdr:nvCxnSpPr>
      <xdr:spPr>
        <a:xfrm>
          <a:off x="13893800" y="136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149861</xdr:rowOff>
    </xdr:to>
    <xdr:cxnSp macro="">
      <xdr:nvCxnSpPr>
        <xdr:cNvPr id="439" name="直線コネクタ 438"/>
        <xdr:cNvCxnSpPr/>
      </xdr:nvCxnSpPr>
      <xdr:spPr>
        <a:xfrm>
          <a:off x="13004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9" name="楕円 448"/>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0"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1905</xdr:rowOff>
    </xdr:from>
    <xdr:to>
      <xdr:col>78</xdr:col>
      <xdr:colOff>120650</xdr:colOff>
      <xdr:row>80</xdr:row>
      <xdr:rowOff>103505</xdr:rowOff>
    </xdr:to>
    <xdr:sp macro="" textlink="">
      <xdr:nvSpPr>
        <xdr:cNvPr id="451" name="楕円 450"/>
        <xdr:cNvSpPr/>
      </xdr:nvSpPr>
      <xdr:spPr>
        <a:xfrm>
          <a:off x="15621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88282</xdr:rowOff>
    </xdr:from>
    <xdr:ext cx="736600" cy="259045"/>
    <xdr:sp macro="" textlink="">
      <xdr:nvSpPr>
        <xdr:cNvPr id="452" name="テキスト ボックス 451"/>
        <xdr:cNvSpPr txBox="1"/>
      </xdr:nvSpPr>
      <xdr:spPr>
        <a:xfrm>
          <a:off x="15290800" y="1380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53" name="楕円 452"/>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54" name="テキスト ボックス 453"/>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55" name="楕円 454"/>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56" name="テキスト ボックス 455"/>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7" name="楕円 456"/>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8" name="テキスト ボックス 457"/>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106934</xdr:rowOff>
    </xdr:from>
    <xdr:to>
      <xdr:col>29</xdr:col>
      <xdr:colOff>127000</xdr:colOff>
      <xdr:row>15</xdr:row>
      <xdr:rowOff>34061</xdr:rowOff>
    </xdr:to>
    <xdr:cxnSp macro="">
      <xdr:nvCxnSpPr>
        <xdr:cNvPr id="50" name="直線コネクタ 49"/>
        <xdr:cNvCxnSpPr/>
      </xdr:nvCxnSpPr>
      <xdr:spPr bwMode="auto">
        <a:xfrm flipV="1">
          <a:off x="5003800" y="2554859"/>
          <a:ext cx="647700" cy="9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34061</xdr:rowOff>
    </xdr:from>
    <xdr:to>
      <xdr:col>26</xdr:col>
      <xdr:colOff>50800</xdr:colOff>
      <xdr:row>15</xdr:row>
      <xdr:rowOff>139738</xdr:rowOff>
    </xdr:to>
    <xdr:cxnSp macro="">
      <xdr:nvCxnSpPr>
        <xdr:cNvPr id="53" name="直線コネクタ 52"/>
        <xdr:cNvCxnSpPr/>
      </xdr:nvCxnSpPr>
      <xdr:spPr bwMode="auto">
        <a:xfrm flipV="1">
          <a:off x="4305300" y="2653436"/>
          <a:ext cx="698500" cy="10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103162</xdr:rowOff>
    </xdr:from>
    <xdr:to>
      <xdr:col>22</xdr:col>
      <xdr:colOff>114300</xdr:colOff>
      <xdr:row>15</xdr:row>
      <xdr:rowOff>139738</xdr:rowOff>
    </xdr:to>
    <xdr:cxnSp macro="">
      <xdr:nvCxnSpPr>
        <xdr:cNvPr id="56" name="直線コネクタ 55"/>
        <xdr:cNvCxnSpPr/>
      </xdr:nvCxnSpPr>
      <xdr:spPr bwMode="auto">
        <a:xfrm>
          <a:off x="3606800" y="2722537"/>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103162</xdr:rowOff>
    </xdr:from>
    <xdr:to>
      <xdr:col>18</xdr:col>
      <xdr:colOff>177800</xdr:colOff>
      <xdr:row>16</xdr:row>
      <xdr:rowOff>70561</xdr:rowOff>
    </xdr:to>
    <xdr:cxnSp macro="">
      <xdr:nvCxnSpPr>
        <xdr:cNvPr id="59" name="直線コネクタ 58"/>
        <xdr:cNvCxnSpPr/>
      </xdr:nvCxnSpPr>
      <xdr:spPr bwMode="auto">
        <a:xfrm flipV="1">
          <a:off x="2908300" y="2722537"/>
          <a:ext cx="698500" cy="13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56134</xdr:rowOff>
    </xdr:from>
    <xdr:to>
      <xdr:col>29</xdr:col>
      <xdr:colOff>177800</xdr:colOff>
      <xdr:row>14</xdr:row>
      <xdr:rowOff>157734</xdr:rowOff>
    </xdr:to>
    <xdr:sp macro="" textlink="">
      <xdr:nvSpPr>
        <xdr:cNvPr id="69" name="楕円 68"/>
        <xdr:cNvSpPr/>
      </xdr:nvSpPr>
      <xdr:spPr bwMode="auto">
        <a:xfrm>
          <a:off x="5600700" y="250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72661</xdr:rowOff>
    </xdr:from>
    <xdr:ext cx="762000" cy="259045"/>
    <xdr:sp macro="" textlink="">
      <xdr:nvSpPr>
        <xdr:cNvPr id="70" name="人口1人当たり決算額の推移該当値テキスト130"/>
        <xdr:cNvSpPr txBox="1"/>
      </xdr:nvSpPr>
      <xdr:spPr>
        <a:xfrm>
          <a:off x="57404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154711</xdr:rowOff>
    </xdr:from>
    <xdr:to>
      <xdr:col>26</xdr:col>
      <xdr:colOff>101600</xdr:colOff>
      <xdr:row>15</xdr:row>
      <xdr:rowOff>84861</xdr:rowOff>
    </xdr:to>
    <xdr:sp macro="" textlink="">
      <xdr:nvSpPr>
        <xdr:cNvPr id="71" name="楕円 70"/>
        <xdr:cNvSpPr/>
      </xdr:nvSpPr>
      <xdr:spPr bwMode="auto">
        <a:xfrm>
          <a:off x="4953000" y="260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95038</xdr:rowOff>
    </xdr:from>
    <xdr:ext cx="736600" cy="259045"/>
    <xdr:sp macro="" textlink="">
      <xdr:nvSpPr>
        <xdr:cNvPr id="72" name="テキスト ボックス 71"/>
        <xdr:cNvSpPr txBox="1"/>
      </xdr:nvSpPr>
      <xdr:spPr>
        <a:xfrm>
          <a:off x="4622800" y="237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88938</xdr:rowOff>
    </xdr:from>
    <xdr:to>
      <xdr:col>22</xdr:col>
      <xdr:colOff>165100</xdr:colOff>
      <xdr:row>16</xdr:row>
      <xdr:rowOff>19088</xdr:rowOff>
    </xdr:to>
    <xdr:sp macro="" textlink="">
      <xdr:nvSpPr>
        <xdr:cNvPr id="73" name="楕円 72"/>
        <xdr:cNvSpPr/>
      </xdr:nvSpPr>
      <xdr:spPr bwMode="auto">
        <a:xfrm>
          <a:off x="4254500" y="270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29265</xdr:rowOff>
    </xdr:from>
    <xdr:ext cx="762000" cy="259045"/>
    <xdr:sp macro="" textlink="">
      <xdr:nvSpPr>
        <xdr:cNvPr id="74" name="テキスト ボックス 73"/>
        <xdr:cNvSpPr txBox="1"/>
      </xdr:nvSpPr>
      <xdr:spPr>
        <a:xfrm>
          <a:off x="3924300" y="24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52362</xdr:rowOff>
    </xdr:from>
    <xdr:to>
      <xdr:col>19</xdr:col>
      <xdr:colOff>38100</xdr:colOff>
      <xdr:row>15</xdr:row>
      <xdr:rowOff>153962</xdr:rowOff>
    </xdr:to>
    <xdr:sp macro="" textlink="">
      <xdr:nvSpPr>
        <xdr:cNvPr id="75" name="楕円 74"/>
        <xdr:cNvSpPr/>
      </xdr:nvSpPr>
      <xdr:spPr bwMode="auto">
        <a:xfrm>
          <a:off x="3556000" y="267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164139</xdr:rowOff>
    </xdr:from>
    <xdr:ext cx="762000" cy="259045"/>
    <xdr:sp macro="" textlink="">
      <xdr:nvSpPr>
        <xdr:cNvPr id="76" name="テキスト ボックス 75"/>
        <xdr:cNvSpPr txBox="1"/>
      </xdr:nvSpPr>
      <xdr:spPr>
        <a:xfrm>
          <a:off x="3225800" y="244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19761</xdr:rowOff>
    </xdr:from>
    <xdr:to>
      <xdr:col>15</xdr:col>
      <xdr:colOff>101600</xdr:colOff>
      <xdr:row>16</xdr:row>
      <xdr:rowOff>121361</xdr:rowOff>
    </xdr:to>
    <xdr:sp macro="" textlink="">
      <xdr:nvSpPr>
        <xdr:cNvPr id="77" name="楕円 76"/>
        <xdr:cNvSpPr/>
      </xdr:nvSpPr>
      <xdr:spPr bwMode="auto">
        <a:xfrm>
          <a:off x="2857500" y="281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131538</xdr:rowOff>
    </xdr:from>
    <xdr:ext cx="762000" cy="259045"/>
    <xdr:sp macro="" textlink="">
      <xdr:nvSpPr>
        <xdr:cNvPr id="78" name="テキスト ボックス 77"/>
        <xdr:cNvSpPr txBox="1"/>
      </xdr:nvSpPr>
      <xdr:spPr>
        <a:xfrm>
          <a:off x="2527300" y="257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186265</xdr:rowOff>
    </xdr:from>
    <xdr:to>
      <xdr:col>29</xdr:col>
      <xdr:colOff>127000</xdr:colOff>
      <xdr:row>36</xdr:row>
      <xdr:rowOff>62420</xdr:rowOff>
    </xdr:to>
    <xdr:cxnSp macro="">
      <xdr:nvCxnSpPr>
        <xdr:cNvPr id="112" name="直線コネクタ 111"/>
        <xdr:cNvCxnSpPr/>
      </xdr:nvCxnSpPr>
      <xdr:spPr bwMode="auto">
        <a:xfrm flipV="1">
          <a:off x="5003800" y="6796615"/>
          <a:ext cx="647700" cy="21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62420</xdr:rowOff>
    </xdr:from>
    <xdr:to>
      <xdr:col>26</xdr:col>
      <xdr:colOff>50800</xdr:colOff>
      <xdr:row>36</xdr:row>
      <xdr:rowOff>148241</xdr:rowOff>
    </xdr:to>
    <xdr:cxnSp macro="">
      <xdr:nvCxnSpPr>
        <xdr:cNvPr id="115" name="直線コネクタ 114"/>
        <xdr:cNvCxnSpPr/>
      </xdr:nvCxnSpPr>
      <xdr:spPr bwMode="auto">
        <a:xfrm flipV="1">
          <a:off x="4305300" y="7015670"/>
          <a:ext cx="698500" cy="8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53105</xdr:rowOff>
    </xdr:from>
    <xdr:to>
      <xdr:col>22</xdr:col>
      <xdr:colOff>114300</xdr:colOff>
      <xdr:row>36</xdr:row>
      <xdr:rowOff>148241</xdr:rowOff>
    </xdr:to>
    <xdr:cxnSp macro="">
      <xdr:nvCxnSpPr>
        <xdr:cNvPr id="118" name="直線コネクタ 117"/>
        <xdr:cNvCxnSpPr/>
      </xdr:nvCxnSpPr>
      <xdr:spPr bwMode="auto">
        <a:xfrm>
          <a:off x="3606800" y="7006355"/>
          <a:ext cx="698500" cy="9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53105</xdr:rowOff>
    </xdr:from>
    <xdr:to>
      <xdr:col>18</xdr:col>
      <xdr:colOff>177800</xdr:colOff>
      <xdr:row>36</xdr:row>
      <xdr:rowOff>168663</xdr:rowOff>
    </xdr:to>
    <xdr:cxnSp macro="">
      <xdr:nvCxnSpPr>
        <xdr:cNvPr id="121" name="直線コネクタ 120"/>
        <xdr:cNvCxnSpPr/>
      </xdr:nvCxnSpPr>
      <xdr:spPr bwMode="auto">
        <a:xfrm flipV="1">
          <a:off x="2908300" y="7006355"/>
          <a:ext cx="698500" cy="11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135465</xdr:rowOff>
    </xdr:from>
    <xdr:to>
      <xdr:col>29</xdr:col>
      <xdr:colOff>177800</xdr:colOff>
      <xdr:row>35</xdr:row>
      <xdr:rowOff>237065</xdr:rowOff>
    </xdr:to>
    <xdr:sp macro="" textlink="">
      <xdr:nvSpPr>
        <xdr:cNvPr id="131" name="楕円 130"/>
        <xdr:cNvSpPr/>
      </xdr:nvSpPr>
      <xdr:spPr bwMode="auto">
        <a:xfrm>
          <a:off x="5600700" y="67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323442</xdr:rowOff>
    </xdr:from>
    <xdr:ext cx="762000" cy="259045"/>
    <xdr:sp macro="" textlink="">
      <xdr:nvSpPr>
        <xdr:cNvPr id="132" name="人口1人当たり決算額の推移該当値テキスト445"/>
        <xdr:cNvSpPr txBox="1"/>
      </xdr:nvSpPr>
      <xdr:spPr>
        <a:xfrm>
          <a:off x="5740400" y="659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11620</xdr:rowOff>
    </xdr:from>
    <xdr:to>
      <xdr:col>26</xdr:col>
      <xdr:colOff>101600</xdr:colOff>
      <xdr:row>36</xdr:row>
      <xdr:rowOff>113220</xdr:rowOff>
    </xdr:to>
    <xdr:sp macro="" textlink="">
      <xdr:nvSpPr>
        <xdr:cNvPr id="133" name="楕円 132"/>
        <xdr:cNvSpPr/>
      </xdr:nvSpPr>
      <xdr:spPr bwMode="auto">
        <a:xfrm>
          <a:off x="4953000" y="69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97997</xdr:rowOff>
    </xdr:from>
    <xdr:ext cx="736600" cy="259045"/>
    <xdr:sp macro="" textlink="">
      <xdr:nvSpPr>
        <xdr:cNvPr id="134" name="テキスト ボックス 133"/>
        <xdr:cNvSpPr txBox="1"/>
      </xdr:nvSpPr>
      <xdr:spPr>
        <a:xfrm>
          <a:off x="4622800" y="705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97441</xdr:rowOff>
    </xdr:from>
    <xdr:to>
      <xdr:col>22</xdr:col>
      <xdr:colOff>165100</xdr:colOff>
      <xdr:row>37</xdr:row>
      <xdr:rowOff>27591</xdr:rowOff>
    </xdr:to>
    <xdr:sp macro="" textlink="">
      <xdr:nvSpPr>
        <xdr:cNvPr id="135" name="楕円 134"/>
        <xdr:cNvSpPr/>
      </xdr:nvSpPr>
      <xdr:spPr bwMode="auto">
        <a:xfrm>
          <a:off x="4254500" y="705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12368</xdr:rowOff>
    </xdr:from>
    <xdr:ext cx="762000" cy="259045"/>
    <xdr:sp macro="" textlink="">
      <xdr:nvSpPr>
        <xdr:cNvPr id="136" name="テキスト ボックス 135"/>
        <xdr:cNvSpPr txBox="1"/>
      </xdr:nvSpPr>
      <xdr:spPr>
        <a:xfrm>
          <a:off x="3924300" y="713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2305</xdr:rowOff>
    </xdr:from>
    <xdr:to>
      <xdr:col>19</xdr:col>
      <xdr:colOff>38100</xdr:colOff>
      <xdr:row>36</xdr:row>
      <xdr:rowOff>103905</xdr:rowOff>
    </xdr:to>
    <xdr:sp macro="" textlink="">
      <xdr:nvSpPr>
        <xdr:cNvPr id="137" name="楕円 136"/>
        <xdr:cNvSpPr/>
      </xdr:nvSpPr>
      <xdr:spPr bwMode="auto">
        <a:xfrm>
          <a:off x="3556000" y="695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88682</xdr:rowOff>
    </xdr:from>
    <xdr:ext cx="762000" cy="259045"/>
    <xdr:sp macro="" textlink="">
      <xdr:nvSpPr>
        <xdr:cNvPr id="138" name="テキスト ボックス 137"/>
        <xdr:cNvSpPr txBox="1"/>
      </xdr:nvSpPr>
      <xdr:spPr>
        <a:xfrm>
          <a:off x="3225800" y="704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117863</xdr:rowOff>
    </xdr:from>
    <xdr:to>
      <xdr:col>15</xdr:col>
      <xdr:colOff>101600</xdr:colOff>
      <xdr:row>37</xdr:row>
      <xdr:rowOff>48013</xdr:rowOff>
    </xdr:to>
    <xdr:sp macro="" textlink="">
      <xdr:nvSpPr>
        <xdr:cNvPr id="139" name="楕円 138"/>
        <xdr:cNvSpPr/>
      </xdr:nvSpPr>
      <xdr:spPr bwMode="auto">
        <a:xfrm>
          <a:off x="2857500" y="70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32790</xdr:rowOff>
    </xdr:from>
    <xdr:ext cx="762000" cy="259045"/>
    <xdr:sp macro="" textlink="">
      <xdr:nvSpPr>
        <xdr:cNvPr id="140" name="テキスト ボックス 139"/>
        <xdr:cNvSpPr txBox="1"/>
      </xdr:nvSpPr>
      <xdr:spPr>
        <a:xfrm>
          <a:off x="2527300" y="71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130377</xdr:rowOff>
    </xdr:from>
    <xdr:to>
      <xdr:col>24</xdr:col>
      <xdr:colOff>63500</xdr:colOff>
      <xdr:row>32</xdr:row>
      <xdr:rowOff>96739</xdr:rowOff>
    </xdr:to>
    <xdr:cxnSp macro="">
      <xdr:nvCxnSpPr>
        <xdr:cNvPr id="63" name="直線コネクタ 62"/>
        <xdr:cNvCxnSpPr/>
      </xdr:nvCxnSpPr>
      <xdr:spPr>
        <a:xfrm flipV="1">
          <a:off x="3797300" y="5445327"/>
          <a:ext cx="838200" cy="1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96739</xdr:rowOff>
    </xdr:from>
    <xdr:to>
      <xdr:col>19</xdr:col>
      <xdr:colOff>177800</xdr:colOff>
      <xdr:row>33</xdr:row>
      <xdr:rowOff>26543</xdr:rowOff>
    </xdr:to>
    <xdr:cxnSp macro="">
      <xdr:nvCxnSpPr>
        <xdr:cNvPr id="66" name="直線コネクタ 65"/>
        <xdr:cNvCxnSpPr/>
      </xdr:nvCxnSpPr>
      <xdr:spPr>
        <a:xfrm flipV="1">
          <a:off x="2908300" y="5583139"/>
          <a:ext cx="889000" cy="10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26543</xdr:rowOff>
    </xdr:from>
    <xdr:to>
      <xdr:col>15</xdr:col>
      <xdr:colOff>50800</xdr:colOff>
      <xdr:row>33</xdr:row>
      <xdr:rowOff>49403</xdr:rowOff>
    </xdr:to>
    <xdr:cxnSp macro="">
      <xdr:nvCxnSpPr>
        <xdr:cNvPr id="69" name="直線コネクタ 68"/>
        <xdr:cNvCxnSpPr/>
      </xdr:nvCxnSpPr>
      <xdr:spPr>
        <a:xfrm flipV="1">
          <a:off x="2019300" y="56843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49403</xdr:rowOff>
    </xdr:from>
    <xdr:to>
      <xdr:col>10</xdr:col>
      <xdr:colOff>114300</xdr:colOff>
      <xdr:row>33</xdr:row>
      <xdr:rowOff>135536</xdr:rowOff>
    </xdr:to>
    <xdr:cxnSp macro="">
      <xdr:nvCxnSpPr>
        <xdr:cNvPr id="72" name="直線コネクタ 71"/>
        <xdr:cNvCxnSpPr/>
      </xdr:nvCxnSpPr>
      <xdr:spPr>
        <a:xfrm flipV="1">
          <a:off x="1130300" y="5707253"/>
          <a:ext cx="8890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79577</xdr:rowOff>
    </xdr:from>
    <xdr:to>
      <xdr:col>24</xdr:col>
      <xdr:colOff>114300</xdr:colOff>
      <xdr:row>32</xdr:row>
      <xdr:rowOff>9727</xdr:rowOff>
    </xdr:to>
    <xdr:sp macro="" textlink="">
      <xdr:nvSpPr>
        <xdr:cNvPr id="82" name="楕円 81"/>
        <xdr:cNvSpPr/>
      </xdr:nvSpPr>
      <xdr:spPr>
        <a:xfrm>
          <a:off x="4584700" y="53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102454</xdr:rowOff>
    </xdr:from>
    <xdr:ext cx="599010" cy="259045"/>
    <xdr:sp macro="" textlink="">
      <xdr:nvSpPr>
        <xdr:cNvPr id="83" name="人件費該当値テキスト"/>
        <xdr:cNvSpPr txBox="1"/>
      </xdr:nvSpPr>
      <xdr:spPr>
        <a:xfrm>
          <a:off x="4686300" y="524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45939</xdr:rowOff>
    </xdr:from>
    <xdr:to>
      <xdr:col>20</xdr:col>
      <xdr:colOff>38100</xdr:colOff>
      <xdr:row>32</xdr:row>
      <xdr:rowOff>147539</xdr:rowOff>
    </xdr:to>
    <xdr:sp macro="" textlink="">
      <xdr:nvSpPr>
        <xdr:cNvPr id="84" name="楕円 83"/>
        <xdr:cNvSpPr/>
      </xdr:nvSpPr>
      <xdr:spPr>
        <a:xfrm>
          <a:off x="3746500" y="55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164066</xdr:rowOff>
    </xdr:from>
    <xdr:ext cx="599010" cy="259045"/>
    <xdr:sp macro="" textlink="">
      <xdr:nvSpPr>
        <xdr:cNvPr id="85" name="テキスト ボックス 84"/>
        <xdr:cNvSpPr txBox="1"/>
      </xdr:nvSpPr>
      <xdr:spPr>
        <a:xfrm>
          <a:off x="3497795" y="530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147193</xdr:rowOff>
    </xdr:from>
    <xdr:to>
      <xdr:col>15</xdr:col>
      <xdr:colOff>101600</xdr:colOff>
      <xdr:row>33</xdr:row>
      <xdr:rowOff>77343</xdr:rowOff>
    </xdr:to>
    <xdr:sp macro="" textlink="">
      <xdr:nvSpPr>
        <xdr:cNvPr id="86" name="楕円 85"/>
        <xdr:cNvSpPr/>
      </xdr:nvSpPr>
      <xdr:spPr>
        <a:xfrm>
          <a:off x="2857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93870</xdr:rowOff>
    </xdr:from>
    <xdr:ext cx="599010" cy="259045"/>
    <xdr:sp macro="" textlink="">
      <xdr:nvSpPr>
        <xdr:cNvPr id="87" name="テキスト ボックス 86"/>
        <xdr:cNvSpPr txBox="1"/>
      </xdr:nvSpPr>
      <xdr:spPr>
        <a:xfrm>
          <a:off x="2608795" y="54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170053</xdr:rowOff>
    </xdr:from>
    <xdr:to>
      <xdr:col>10</xdr:col>
      <xdr:colOff>165100</xdr:colOff>
      <xdr:row>33</xdr:row>
      <xdr:rowOff>100203</xdr:rowOff>
    </xdr:to>
    <xdr:sp macro="" textlink="">
      <xdr:nvSpPr>
        <xdr:cNvPr id="88" name="楕円 87"/>
        <xdr:cNvSpPr/>
      </xdr:nvSpPr>
      <xdr:spPr>
        <a:xfrm>
          <a:off x="1968500" y="56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116730</xdr:rowOff>
    </xdr:from>
    <xdr:ext cx="599010" cy="259045"/>
    <xdr:sp macro="" textlink="">
      <xdr:nvSpPr>
        <xdr:cNvPr id="89" name="テキスト ボックス 88"/>
        <xdr:cNvSpPr txBox="1"/>
      </xdr:nvSpPr>
      <xdr:spPr>
        <a:xfrm>
          <a:off x="1719795" y="54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84736</xdr:rowOff>
    </xdr:from>
    <xdr:to>
      <xdr:col>6</xdr:col>
      <xdr:colOff>38100</xdr:colOff>
      <xdr:row>34</xdr:row>
      <xdr:rowOff>14886</xdr:rowOff>
    </xdr:to>
    <xdr:sp macro="" textlink="">
      <xdr:nvSpPr>
        <xdr:cNvPr id="90" name="楕円 89"/>
        <xdr:cNvSpPr/>
      </xdr:nvSpPr>
      <xdr:spPr>
        <a:xfrm>
          <a:off x="1079500" y="57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31413</xdr:rowOff>
    </xdr:from>
    <xdr:ext cx="599010" cy="259045"/>
    <xdr:sp macro="" textlink="">
      <xdr:nvSpPr>
        <xdr:cNvPr id="91" name="テキスト ボックス 90"/>
        <xdr:cNvSpPr txBox="1"/>
      </xdr:nvSpPr>
      <xdr:spPr>
        <a:xfrm>
          <a:off x="830795" y="55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105368</xdr:rowOff>
    </xdr:from>
    <xdr:to>
      <xdr:col>24</xdr:col>
      <xdr:colOff>62865</xdr:colOff>
      <xdr:row>58</xdr:row>
      <xdr:rowOff>10335</xdr:rowOff>
    </xdr:to>
    <xdr:cxnSp macro="">
      <xdr:nvCxnSpPr>
        <xdr:cNvPr id="115" name="直線コネクタ 114"/>
        <xdr:cNvCxnSpPr/>
      </xdr:nvCxnSpPr>
      <xdr:spPr>
        <a:xfrm flipV="1">
          <a:off x="4633595" y="9020768"/>
          <a:ext cx="1270" cy="933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14162</xdr:rowOff>
    </xdr:from>
    <xdr:ext cx="534377" cy="259045"/>
    <xdr:sp macro="" textlink="">
      <xdr:nvSpPr>
        <xdr:cNvPr id="116" name="物件費最小値テキスト"/>
        <xdr:cNvSpPr txBox="1"/>
      </xdr:nvSpPr>
      <xdr:spPr>
        <a:xfrm>
          <a:off x="4686300" y="99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10335</xdr:rowOff>
    </xdr:from>
    <xdr:to>
      <xdr:col>24</xdr:col>
      <xdr:colOff>152400</xdr:colOff>
      <xdr:row>58</xdr:row>
      <xdr:rowOff>10335</xdr:rowOff>
    </xdr:to>
    <xdr:cxnSp macro="">
      <xdr:nvCxnSpPr>
        <xdr:cNvPr id="117" name="直線コネクタ 116"/>
        <xdr:cNvCxnSpPr/>
      </xdr:nvCxnSpPr>
      <xdr:spPr>
        <a:xfrm>
          <a:off x="4546600" y="995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52045</xdr:rowOff>
    </xdr:from>
    <xdr:ext cx="599010" cy="259045"/>
    <xdr:sp macro="" textlink="">
      <xdr:nvSpPr>
        <xdr:cNvPr id="118" name="物件費最大値テキスト"/>
        <xdr:cNvSpPr txBox="1"/>
      </xdr:nvSpPr>
      <xdr:spPr>
        <a:xfrm>
          <a:off x="4686300" y="879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105368</xdr:rowOff>
    </xdr:from>
    <xdr:to>
      <xdr:col>24</xdr:col>
      <xdr:colOff>152400</xdr:colOff>
      <xdr:row>52</xdr:row>
      <xdr:rowOff>105368</xdr:rowOff>
    </xdr:to>
    <xdr:cxnSp macro="">
      <xdr:nvCxnSpPr>
        <xdr:cNvPr id="119" name="直線コネクタ 118"/>
        <xdr:cNvCxnSpPr/>
      </xdr:nvCxnSpPr>
      <xdr:spPr>
        <a:xfrm>
          <a:off x="4546600" y="902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24646</xdr:rowOff>
    </xdr:from>
    <xdr:to>
      <xdr:col>24</xdr:col>
      <xdr:colOff>63500</xdr:colOff>
      <xdr:row>55</xdr:row>
      <xdr:rowOff>170630</xdr:rowOff>
    </xdr:to>
    <xdr:cxnSp macro="">
      <xdr:nvCxnSpPr>
        <xdr:cNvPr id="120" name="直線コネクタ 119"/>
        <xdr:cNvCxnSpPr/>
      </xdr:nvCxnSpPr>
      <xdr:spPr>
        <a:xfrm>
          <a:off x="3797300" y="9454396"/>
          <a:ext cx="838200" cy="1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53714</xdr:rowOff>
    </xdr:from>
    <xdr:ext cx="599010" cy="259045"/>
    <xdr:sp macro="" textlink="">
      <xdr:nvSpPr>
        <xdr:cNvPr id="121" name="物件費平均値テキスト"/>
        <xdr:cNvSpPr txBox="1"/>
      </xdr:nvSpPr>
      <xdr:spPr>
        <a:xfrm>
          <a:off x="4686300" y="9654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75287</xdr:rowOff>
    </xdr:from>
    <xdr:to>
      <xdr:col>24</xdr:col>
      <xdr:colOff>114300</xdr:colOff>
      <xdr:row>57</xdr:row>
      <xdr:rowOff>5437</xdr:rowOff>
    </xdr:to>
    <xdr:sp macro="" textlink="">
      <xdr:nvSpPr>
        <xdr:cNvPr id="122" name="フローチャート: 判断 121"/>
        <xdr:cNvSpPr/>
      </xdr:nvSpPr>
      <xdr:spPr>
        <a:xfrm>
          <a:off x="4584700" y="967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34537</xdr:rowOff>
    </xdr:from>
    <xdr:to>
      <xdr:col>19</xdr:col>
      <xdr:colOff>177800</xdr:colOff>
      <xdr:row>55</xdr:row>
      <xdr:rowOff>24646</xdr:rowOff>
    </xdr:to>
    <xdr:cxnSp macro="">
      <xdr:nvCxnSpPr>
        <xdr:cNvPr id="123" name="直線コネクタ 122"/>
        <xdr:cNvCxnSpPr/>
      </xdr:nvCxnSpPr>
      <xdr:spPr>
        <a:xfrm>
          <a:off x="2908300" y="8778487"/>
          <a:ext cx="889000" cy="6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109162</xdr:rowOff>
    </xdr:from>
    <xdr:to>
      <xdr:col>20</xdr:col>
      <xdr:colOff>38100</xdr:colOff>
      <xdr:row>57</xdr:row>
      <xdr:rowOff>39312</xdr:rowOff>
    </xdr:to>
    <xdr:sp macro="" textlink="">
      <xdr:nvSpPr>
        <xdr:cNvPr id="124" name="フローチャート: 判断 123"/>
        <xdr:cNvSpPr/>
      </xdr:nvSpPr>
      <xdr:spPr>
        <a:xfrm>
          <a:off x="37465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30439</xdr:rowOff>
    </xdr:from>
    <xdr:ext cx="599010" cy="259045"/>
    <xdr:sp macro="" textlink="">
      <xdr:nvSpPr>
        <xdr:cNvPr id="125" name="テキスト ボックス 124"/>
        <xdr:cNvSpPr txBox="1"/>
      </xdr:nvSpPr>
      <xdr:spPr>
        <a:xfrm>
          <a:off x="3497795" y="980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2182</xdr:rowOff>
    </xdr:from>
    <xdr:to>
      <xdr:col>15</xdr:col>
      <xdr:colOff>50800</xdr:colOff>
      <xdr:row>51</xdr:row>
      <xdr:rowOff>34537</xdr:rowOff>
    </xdr:to>
    <xdr:cxnSp macro="">
      <xdr:nvCxnSpPr>
        <xdr:cNvPr id="126" name="直線コネクタ 125"/>
        <xdr:cNvCxnSpPr/>
      </xdr:nvCxnSpPr>
      <xdr:spPr>
        <a:xfrm>
          <a:off x="2019300" y="8574682"/>
          <a:ext cx="889000" cy="20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114423</xdr:rowOff>
    </xdr:from>
    <xdr:to>
      <xdr:col>15</xdr:col>
      <xdr:colOff>101600</xdr:colOff>
      <xdr:row>57</xdr:row>
      <xdr:rowOff>44573</xdr:rowOff>
    </xdr:to>
    <xdr:sp macro="" textlink="">
      <xdr:nvSpPr>
        <xdr:cNvPr id="127" name="フローチャート: 判断 126"/>
        <xdr:cNvSpPr/>
      </xdr:nvSpPr>
      <xdr:spPr>
        <a:xfrm>
          <a:off x="2857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35700</xdr:rowOff>
    </xdr:from>
    <xdr:ext cx="599010" cy="259045"/>
    <xdr:sp macro="" textlink="">
      <xdr:nvSpPr>
        <xdr:cNvPr id="128" name="テキスト ボックス 127"/>
        <xdr:cNvSpPr txBox="1"/>
      </xdr:nvSpPr>
      <xdr:spPr>
        <a:xfrm>
          <a:off x="2608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2182</xdr:rowOff>
    </xdr:from>
    <xdr:to>
      <xdr:col>10</xdr:col>
      <xdr:colOff>114300</xdr:colOff>
      <xdr:row>57</xdr:row>
      <xdr:rowOff>17735</xdr:rowOff>
    </xdr:to>
    <xdr:cxnSp macro="">
      <xdr:nvCxnSpPr>
        <xdr:cNvPr id="129" name="直線コネクタ 128"/>
        <xdr:cNvCxnSpPr/>
      </xdr:nvCxnSpPr>
      <xdr:spPr>
        <a:xfrm flipV="1">
          <a:off x="1130300" y="8574682"/>
          <a:ext cx="889000" cy="12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114035</xdr:rowOff>
    </xdr:from>
    <xdr:to>
      <xdr:col>10</xdr:col>
      <xdr:colOff>165100</xdr:colOff>
      <xdr:row>57</xdr:row>
      <xdr:rowOff>44185</xdr:rowOff>
    </xdr:to>
    <xdr:sp macro="" textlink="">
      <xdr:nvSpPr>
        <xdr:cNvPr id="130" name="フローチャート: 判断 129"/>
        <xdr:cNvSpPr/>
      </xdr:nvSpPr>
      <xdr:spPr>
        <a:xfrm>
          <a:off x="1968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35312</xdr:rowOff>
    </xdr:from>
    <xdr:ext cx="599010" cy="259045"/>
    <xdr:sp macro="" textlink="">
      <xdr:nvSpPr>
        <xdr:cNvPr id="131" name="テキスト ボックス 130"/>
        <xdr:cNvSpPr txBox="1"/>
      </xdr:nvSpPr>
      <xdr:spPr>
        <a:xfrm>
          <a:off x="1719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166075</xdr:rowOff>
    </xdr:from>
    <xdr:to>
      <xdr:col>6</xdr:col>
      <xdr:colOff>38100</xdr:colOff>
      <xdr:row>57</xdr:row>
      <xdr:rowOff>96225</xdr:rowOff>
    </xdr:to>
    <xdr:sp macro="" textlink="">
      <xdr:nvSpPr>
        <xdr:cNvPr id="132" name="フローチャート: 判断 131"/>
        <xdr:cNvSpPr/>
      </xdr:nvSpPr>
      <xdr:spPr>
        <a:xfrm>
          <a:off x="1079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87352</xdr:rowOff>
    </xdr:from>
    <xdr:ext cx="534377" cy="259045"/>
    <xdr:sp macro="" textlink="">
      <xdr:nvSpPr>
        <xdr:cNvPr id="133" name="テキスト ボックス 132"/>
        <xdr:cNvSpPr txBox="1"/>
      </xdr:nvSpPr>
      <xdr:spPr>
        <a:xfrm>
          <a:off x="863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119830</xdr:rowOff>
    </xdr:from>
    <xdr:to>
      <xdr:col>24</xdr:col>
      <xdr:colOff>114300</xdr:colOff>
      <xdr:row>56</xdr:row>
      <xdr:rowOff>49980</xdr:rowOff>
    </xdr:to>
    <xdr:sp macro="" textlink="">
      <xdr:nvSpPr>
        <xdr:cNvPr id="139" name="楕円 138"/>
        <xdr:cNvSpPr/>
      </xdr:nvSpPr>
      <xdr:spPr>
        <a:xfrm>
          <a:off x="4584700" y="95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142707</xdr:rowOff>
    </xdr:from>
    <xdr:ext cx="599010" cy="259045"/>
    <xdr:sp macro="" textlink="">
      <xdr:nvSpPr>
        <xdr:cNvPr id="140" name="物件費該当値テキスト"/>
        <xdr:cNvSpPr txBox="1"/>
      </xdr:nvSpPr>
      <xdr:spPr>
        <a:xfrm>
          <a:off x="4686300" y="94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145296</xdr:rowOff>
    </xdr:from>
    <xdr:to>
      <xdr:col>20</xdr:col>
      <xdr:colOff>38100</xdr:colOff>
      <xdr:row>55</xdr:row>
      <xdr:rowOff>75446</xdr:rowOff>
    </xdr:to>
    <xdr:sp macro="" textlink="">
      <xdr:nvSpPr>
        <xdr:cNvPr id="141" name="楕円 140"/>
        <xdr:cNvSpPr/>
      </xdr:nvSpPr>
      <xdr:spPr>
        <a:xfrm>
          <a:off x="3746500" y="94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91973</xdr:rowOff>
    </xdr:from>
    <xdr:ext cx="599010" cy="259045"/>
    <xdr:sp macro="" textlink="">
      <xdr:nvSpPr>
        <xdr:cNvPr id="142" name="テキスト ボックス 141"/>
        <xdr:cNvSpPr txBox="1"/>
      </xdr:nvSpPr>
      <xdr:spPr>
        <a:xfrm>
          <a:off x="3497795" y="917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155187</xdr:rowOff>
    </xdr:from>
    <xdr:to>
      <xdr:col>15</xdr:col>
      <xdr:colOff>101600</xdr:colOff>
      <xdr:row>51</xdr:row>
      <xdr:rowOff>85337</xdr:rowOff>
    </xdr:to>
    <xdr:sp macro="" textlink="">
      <xdr:nvSpPr>
        <xdr:cNvPr id="143" name="楕円 142"/>
        <xdr:cNvSpPr/>
      </xdr:nvSpPr>
      <xdr:spPr>
        <a:xfrm>
          <a:off x="2857500" y="8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101864</xdr:rowOff>
    </xdr:from>
    <xdr:ext cx="599010" cy="259045"/>
    <xdr:sp macro="" textlink="">
      <xdr:nvSpPr>
        <xdr:cNvPr id="144" name="テキスト ボックス 143"/>
        <xdr:cNvSpPr txBox="1"/>
      </xdr:nvSpPr>
      <xdr:spPr>
        <a:xfrm>
          <a:off x="2608795" y="85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122832</xdr:rowOff>
    </xdr:from>
    <xdr:to>
      <xdr:col>10</xdr:col>
      <xdr:colOff>165100</xdr:colOff>
      <xdr:row>50</xdr:row>
      <xdr:rowOff>52982</xdr:rowOff>
    </xdr:to>
    <xdr:sp macro="" textlink="">
      <xdr:nvSpPr>
        <xdr:cNvPr id="145" name="楕円 144"/>
        <xdr:cNvSpPr/>
      </xdr:nvSpPr>
      <xdr:spPr>
        <a:xfrm>
          <a:off x="1968500" y="85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69509</xdr:rowOff>
    </xdr:from>
    <xdr:ext cx="599010" cy="259045"/>
    <xdr:sp macro="" textlink="">
      <xdr:nvSpPr>
        <xdr:cNvPr id="146" name="テキスト ボックス 145"/>
        <xdr:cNvSpPr txBox="1"/>
      </xdr:nvSpPr>
      <xdr:spPr>
        <a:xfrm>
          <a:off x="1719795" y="829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138385</xdr:rowOff>
    </xdr:from>
    <xdr:to>
      <xdr:col>6</xdr:col>
      <xdr:colOff>38100</xdr:colOff>
      <xdr:row>57</xdr:row>
      <xdr:rowOff>68535</xdr:rowOff>
    </xdr:to>
    <xdr:sp macro="" textlink="">
      <xdr:nvSpPr>
        <xdr:cNvPr id="147" name="楕円 146"/>
        <xdr:cNvSpPr/>
      </xdr:nvSpPr>
      <xdr:spPr>
        <a:xfrm>
          <a:off x="1079500" y="97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85062</xdr:rowOff>
    </xdr:from>
    <xdr:ext cx="534377" cy="259045"/>
    <xdr:sp macro="" textlink="">
      <xdr:nvSpPr>
        <xdr:cNvPr id="148" name="テキスト ボックス 147"/>
        <xdr:cNvSpPr txBox="1"/>
      </xdr:nvSpPr>
      <xdr:spPr>
        <a:xfrm>
          <a:off x="863111" y="95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2" name="直線コネクタ 171"/>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3"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4" name="直線コネクタ 173"/>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5"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6" name="直線コネクタ 175"/>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144311</xdr:rowOff>
    </xdr:from>
    <xdr:to>
      <xdr:col>24</xdr:col>
      <xdr:colOff>63500</xdr:colOff>
      <xdr:row>78</xdr:row>
      <xdr:rowOff>144729</xdr:rowOff>
    </xdr:to>
    <xdr:cxnSp macro="">
      <xdr:nvCxnSpPr>
        <xdr:cNvPr id="177" name="直線コネクタ 176"/>
        <xdr:cNvCxnSpPr/>
      </xdr:nvCxnSpPr>
      <xdr:spPr>
        <a:xfrm>
          <a:off x="3797300" y="13517411"/>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8"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9" name="フローチャート: 判断 178"/>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144311</xdr:rowOff>
    </xdr:from>
    <xdr:to>
      <xdr:col>19</xdr:col>
      <xdr:colOff>177800</xdr:colOff>
      <xdr:row>79</xdr:row>
      <xdr:rowOff>28333</xdr:rowOff>
    </xdr:to>
    <xdr:cxnSp macro="">
      <xdr:nvCxnSpPr>
        <xdr:cNvPr id="180" name="直線コネクタ 179"/>
        <xdr:cNvCxnSpPr/>
      </xdr:nvCxnSpPr>
      <xdr:spPr>
        <a:xfrm flipV="1">
          <a:off x="2908300" y="13517411"/>
          <a:ext cx="8890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81" name="フローチャート: 判断 180"/>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2" name="テキスト ボックス 181"/>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28333</xdr:rowOff>
    </xdr:from>
    <xdr:to>
      <xdr:col>15</xdr:col>
      <xdr:colOff>50800</xdr:colOff>
      <xdr:row>79</xdr:row>
      <xdr:rowOff>36410</xdr:rowOff>
    </xdr:to>
    <xdr:cxnSp macro="">
      <xdr:nvCxnSpPr>
        <xdr:cNvPr id="183" name="直線コネクタ 182"/>
        <xdr:cNvCxnSpPr/>
      </xdr:nvCxnSpPr>
      <xdr:spPr>
        <a:xfrm flipV="1">
          <a:off x="2019300" y="1357288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4" name="フローチャート: 判断 183"/>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5" name="テキスト ボックス 184"/>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168923</xdr:rowOff>
    </xdr:from>
    <xdr:to>
      <xdr:col>10</xdr:col>
      <xdr:colOff>114300</xdr:colOff>
      <xdr:row>79</xdr:row>
      <xdr:rowOff>36410</xdr:rowOff>
    </xdr:to>
    <xdr:cxnSp macro="">
      <xdr:nvCxnSpPr>
        <xdr:cNvPr id="186" name="直線コネクタ 185"/>
        <xdr:cNvCxnSpPr/>
      </xdr:nvCxnSpPr>
      <xdr:spPr>
        <a:xfrm>
          <a:off x="1130300" y="13542023"/>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7" name="フローチャート: 判断 186"/>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8" name="テキスト ボックス 187"/>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9" name="フローチャート: 判断 188"/>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90" name="テキスト ボックス 189"/>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93929</xdr:rowOff>
    </xdr:from>
    <xdr:to>
      <xdr:col>24</xdr:col>
      <xdr:colOff>114300</xdr:colOff>
      <xdr:row>79</xdr:row>
      <xdr:rowOff>24079</xdr:rowOff>
    </xdr:to>
    <xdr:sp macro="" textlink="">
      <xdr:nvSpPr>
        <xdr:cNvPr id="196" name="楕円 195"/>
        <xdr:cNvSpPr/>
      </xdr:nvSpPr>
      <xdr:spPr>
        <a:xfrm>
          <a:off x="4584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xdr:rowOff>
    </xdr:from>
    <xdr:ext cx="469744" cy="259045"/>
    <xdr:sp macro="" textlink="">
      <xdr:nvSpPr>
        <xdr:cNvPr id="197" name="維持補修費該当値テキスト"/>
        <xdr:cNvSpPr txBox="1"/>
      </xdr:nvSpPr>
      <xdr:spPr>
        <a:xfrm>
          <a:off x="4686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93511</xdr:rowOff>
    </xdr:from>
    <xdr:to>
      <xdr:col>20</xdr:col>
      <xdr:colOff>38100</xdr:colOff>
      <xdr:row>79</xdr:row>
      <xdr:rowOff>23661</xdr:rowOff>
    </xdr:to>
    <xdr:sp macro="" textlink="">
      <xdr:nvSpPr>
        <xdr:cNvPr id="198" name="楕円 197"/>
        <xdr:cNvSpPr/>
      </xdr:nvSpPr>
      <xdr:spPr>
        <a:xfrm>
          <a:off x="3746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14788</xdr:rowOff>
    </xdr:from>
    <xdr:ext cx="469744" cy="259045"/>
    <xdr:sp macro="" textlink="">
      <xdr:nvSpPr>
        <xdr:cNvPr id="199" name="テキスト ボックス 198"/>
        <xdr:cNvSpPr txBox="1"/>
      </xdr:nvSpPr>
      <xdr:spPr>
        <a:xfrm>
          <a:off x="3562428" y="13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148983</xdr:rowOff>
    </xdr:from>
    <xdr:to>
      <xdr:col>15</xdr:col>
      <xdr:colOff>101600</xdr:colOff>
      <xdr:row>79</xdr:row>
      <xdr:rowOff>79133</xdr:rowOff>
    </xdr:to>
    <xdr:sp macro="" textlink="">
      <xdr:nvSpPr>
        <xdr:cNvPr id="200" name="楕円 199"/>
        <xdr:cNvSpPr/>
      </xdr:nvSpPr>
      <xdr:spPr>
        <a:xfrm>
          <a:off x="2857500" y="135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70260</xdr:rowOff>
    </xdr:from>
    <xdr:ext cx="378565" cy="259045"/>
    <xdr:sp macro="" textlink="">
      <xdr:nvSpPr>
        <xdr:cNvPr id="201" name="テキスト ボックス 200"/>
        <xdr:cNvSpPr txBox="1"/>
      </xdr:nvSpPr>
      <xdr:spPr>
        <a:xfrm>
          <a:off x="2719017" y="136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157060</xdr:rowOff>
    </xdr:from>
    <xdr:to>
      <xdr:col>10</xdr:col>
      <xdr:colOff>165100</xdr:colOff>
      <xdr:row>79</xdr:row>
      <xdr:rowOff>87210</xdr:rowOff>
    </xdr:to>
    <xdr:sp macro="" textlink="">
      <xdr:nvSpPr>
        <xdr:cNvPr id="202" name="楕円 201"/>
        <xdr:cNvSpPr/>
      </xdr:nvSpPr>
      <xdr:spPr>
        <a:xfrm>
          <a:off x="1968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78337</xdr:rowOff>
    </xdr:from>
    <xdr:ext cx="378565" cy="259045"/>
    <xdr:sp macro="" textlink="">
      <xdr:nvSpPr>
        <xdr:cNvPr id="203" name="テキスト ボックス 202"/>
        <xdr:cNvSpPr txBox="1"/>
      </xdr:nvSpPr>
      <xdr:spPr>
        <a:xfrm>
          <a:off x="1830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118123</xdr:rowOff>
    </xdr:from>
    <xdr:to>
      <xdr:col>6</xdr:col>
      <xdr:colOff>38100</xdr:colOff>
      <xdr:row>79</xdr:row>
      <xdr:rowOff>48273</xdr:rowOff>
    </xdr:to>
    <xdr:sp macro="" textlink="">
      <xdr:nvSpPr>
        <xdr:cNvPr id="204" name="楕円 203"/>
        <xdr:cNvSpPr/>
      </xdr:nvSpPr>
      <xdr:spPr>
        <a:xfrm>
          <a:off x="10795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39400</xdr:rowOff>
    </xdr:from>
    <xdr:ext cx="469744" cy="259045"/>
    <xdr:sp macro="" textlink="">
      <xdr:nvSpPr>
        <xdr:cNvPr id="205" name="テキスト ボックス 204"/>
        <xdr:cNvSpPr txBox="1"/>
      </xdr:nvSpPr>
      <xdr:spPr>
        <a:xfrm>
          <a:off x="895428" y="135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30" name="直線コネクタ 229"/>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31"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2" name="直線コネクタ 231"/>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3"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4" name="直線コネクタ 233"/>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142050</xdr:rowOff>
    </xdr:from>
    <xdr:to>
      <xdr:col>24</xdr:col>
      <xdr:colOff>63500</xdr:colOff>
      <xdr:row>96</xdr:row>
      <xdr:rowOff>142748</xdr:rowOff>
    </xdr:to>
    <xdr:cxnSp macro="">
      <xdr:nvCxnSpPr>
        <xdr:cNvPr id="235" name="直線コネクタ 234"/>
        <xdr:cNvCxnSpPr/>
      </xdr:nvCxnSpPr>
      <xdr:spPr>
        <a:xfrm flipV="1">
          <a:off x="3797300" y="16601250"/>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6"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7" name="フローチャート: 判断 236"/>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101943</xdr:rowOff>
    </xdr:from>
    <xdr:to>
      <xdr:col>19</xdr:col>
      <xdr:colOff>177800</xdr:colOff>
      <xdr:row>96</xdr:row>
      <xdr:rowOff>142748</xdr:rowOff>
    </xdr:to>
    <xdr:cxnSp macro="">
      <xdr:nvCxnSpPr>
        <xdr:cNvPr id="238" name="直線コネクタ 237"/>
        <xdr:cNvCxnSpPr/>
      </xdr:nvCxnSpPr>
      <xdr:spPr>
        <a:xfrm>
          <a:off x="2908300" y="1656114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9" name="フローチャート: 判断 238"/>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40" name="テキスト ボックス 239"/>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165391</xdr:rowOff>
    </xdr:from>
    <xdr:to>
      <xdr:col>15</xdr:col>
      <xdr:colOff>50800</xdr:colOff>
      <xdr:row>96</xdr:row>
      <xdr:rowOff>101943</xdr:rowOff>
    </xdr:to>
    <xdr:cxnSp macro="">
      <xdr:nvCxnSpPr>
        <xdr:cNvPr id="241" name="直線コネクタ 240"/>
        <xdr:cNvCxnSpPr/>
      </xdr:nvCxnSpPr>
      <xdr:spPr>
        <a:xfrm>
          <a:off x="2019300" y="16453141"/>
          <a:ext cx="889000" cy="10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2" name="フローチャート: 判断 241"/>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3" name="テキスト ボックス 242"/>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165391</xdr:rowOff>
    </xdr:from>
    <xdr:to>
      <xdr:col>10</xdr:col>
      <xdr:colOff>114300</xdr:colOff>
      <xdr:row>97</xdr:row>
      <xdr:rowOff>92838</xdr:rowOff>
    </xdr:to>
    <xdr:cxnSp macro="">
      <xdr:nvCxnSpPr>
        <xdr:cNvPr id="244" name="直線コネクタ 243"/>
        <xdr:cNvCxnSpPr/>
      </xdr:nvCxnSpPr>
      <xdr:spPr>
        <a:xfrm flipV="1">
          <a:off x="1130300" y="16453141"/>
          <a:ext cx="889000" cy="27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5" name="フローチャート: 判断 244"/>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6" name="テキスト ボックス 245"/>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7" name="フローチャート: 判断 246"/>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8" name="テキスト ボックス 247"/>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91250</xdr:rowOff>
    </xdr:from>
    <xdr:to>
      <xdr:col>24</xdr:col>
      <xdr:colOff>114300</xdr:colOff>
      <xdr:row>97</xdr:row>
      <xdr:rowOff>21400</xdr:rowOff>
    </xdr:to>
    <xdr:sp macro="" textlink="">
      <xdr:nvSpPr>
        <xdr:cNvPr id="254" name="楕円 253"/>
        <xdr:cNvSpPr/>
      </xdr:nvSpPr>
      <xdr:spPr>
        <a:xfrm>
          <a:off x="4584700" y="165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69677</xdr:rowOff>
    </xdr:from>
    <xdr:ext cx="534377" cy="259045"/>
    <xdr:sp macro="" textlink="">
      <xdr:nvSpPr>
        <xdr:cNvPr id="255" name="扶助費該当値テキスト"/>
        <xdr:cNvSpPr txBox="1"/>
      </xdr:nvSpPr>
      <xdr:spPr>
        <a:xfrm>
          <a:off x="4686300"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91948</xdr:rowOff>
    </xdr:from>
    <xdr:to>
      <xdr:col>20</xdr:col>
      <xdr:colOff>38100</xdr:colOff>
      <xdr:row>97</xdr:row>
      <xdr:rowOff>22098</xdr:rowOff>
    </xdr:to>
    <xdr:sp macro="" textlink="">
      <xdr:nvSpPr>
        <xdr:cNvPr id="256" name="楕円 255"/>
        <xdr:cNvSpPr/>
      </xdr:nvSpPr>
      <xdr:spPr>
        <a:xfrm>
          <a:off x="3746500" y="165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13225</xdr:rowOff>
    </xdr:from>
    <xdr:ext cx="534377" cy="259045"/>
    <xdr:sp macro="" textlink="">
      <xdr:nvSpPr>
        <xdr:cNvPr id="257" name="テキスト ボックス 256"/>
        <xdr:cNvSpPr txBox="1"/>
      </xdr:nvSpPr>
      <xdr:spPr>
        <a:xfrm>
          <a:off x="3530111" y="166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51143</xdr:rowOff>
    </xdr:from>
    <xdr:to>
      <xdr:col>15</xdr:col>
      <xdr:colOff>101600</xdr:colOff>
      <xdr:row>96</xdr:row>
      <xdr:rowOff>152743</xdr:rowOff>
    </xdr:to>
    <xdr:sp macro="" textlink="">
      <xdr:nvSpPr>
        <xdr:cNvPr id="258" name="楕円 257"/>
        <xdr:cNvSpPr/>
      </xdr:nvSpPr>
      <xdr:spPr>
        <a:xfrm>
          <a:off x="2857500" y="1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143870</xdr:rowOff>
    </xdr:from>
    <xdr:ext cx="534377" cy="259045"/>
    <xdr:sp macro="" textlink="">
      <xdr:nvSpPr>
        <xdr:cNvPr id="259" name="テキスト ボックス 258"/>
        <xdr:cNvSpPr txBox="1"/>
      </xdr:nvSpPr>
      <xdr:spPr>
        <a:xfrm>
          <a:off x="2641111" y="1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114591</xdr:rowOff>
    </xdr:from>
    <xdr:to>
      <xdr:col>10</xdr:col>
      <xdr:colOff>165100</xdr:colOff>
      <xdr:row>96</xdr:row>
      <xdr:rowOff>44741</xdr:rowOff>
    </xdr:to>
    <xdr:sp macro="" textlink="">
      <xdr:nvSpPr>
        <xdr:cNvPr id="260" name="楕円 259"/>
        <xdr:cNvSpPr/>
      </xdr:nvSpPr>
      <xdr:spPr>
        <a:xfrm>
          <a:off x="1968500" y="164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35868</xdr:rowOff>
    </xdr:from>
    <xdr:ext cx="534377" cy="259045"/>
    <xdr:sp macro="" textlink="">
      <xdr:nvSpPr>
        <xdr:cNvPr id="261" name="テキスト ボックス 260"/>
        <xdr:cNvSpPr txBox="1"/>
      </xdr:nvSpPr>
      <xdr:spPr>
        <a:xfrm>
          <a:off x="1752111" y="164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42038</xdr:rowOff>
    </xdr:from>
    <xdr:to>
      <xdr:col>6</xdr:col>
      <xdr:colOff>38100</xdr:colOff>
      <xdr:row>97</xdr:row>
      <xdr:rowOff>143638</xdr:rowOff>
    </xdr:to>
    <xdr:sp macro="" textlink="">
      <xdr:nvSpPr>
        <xdr:cNvPr id="262" name="楕円 261"/>
        <xdr:cNvSpPr/>
      </xdr:nvSpPr>
      <xdr:spPr>
        <a:xfrm>
          <a:off x="1079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134765</xdr:rowOff>
    </xdr:from>
    <xdr:ext cx="534377" cy="259045"/>
    <xdr:sp macro="" textlink="">
      <xdr:nvSpPr>
        <xdr:cNvPr id="263" name="テキスト ボックス 262"/>
        <xdr:cNvSpPr txBox="1"/>
      </xdr:nvSpPr>
      <xdr:spPr>
        <a:xfrm>
          <a:off x="863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70069</xdr:rowOff>
    </xdr:from>
    <xdr:to>
      <xdr:col>54</xdr:col>
      <xdr:colOff>189865</xdr:colOff>
      <xdr:row>37</xdr:row>
      <xdr:rowOff>96545</xdr:rowOff>
    </xdr:to>
    <xdr:cxnSp macro="">
      <xdr:nvCxnSpPr>
        <xdr:cNvPr id="285" name="直線コネクタ 284"/>
        <xdr:cNvCxnSpPr/>
      </xdr:nvCxnSpPr>
      <xdr:spPr>
        <a:xfrm flipV="1">
          <a:off x="10475595" y="5556469"/>
          <a:ext cx="1270" cy="88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100372</xdr:rowOff>
    </xdr:from>
    <xdr:ext cx="534377" cy="259045"/>
    <xdr:sp macro="" textlink="">
      <xdr:nvSpPr>
        <xdr:cNvPr id="286" name="補助費等最小値テキスト"/>
        <xdr:cNvSpPr txBox="1"/>
      </xdr:nvSpPr>
      <xdr:spPr>
        <a:xfrm>
          <a:off x="10528300" y="64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96545</xdr:rowOff>
    </xdr:from>
    <xdr:to>
      <xdr:col>55</xdr:col>
      <xdr:colOff>88900</xdr:colOff>
      <xdr:row>37</xdr:row>
      <xdr:rowOff>96545</xdr:rowOff>
    </xdr:to>
    <xdr:cxnSp macro="">
      <xdr:nvCxnSpPr>
        <xdr:cNvPr id="287" name="直線コネクタ 286"/>
        <xdr:cNvCxnSpPr/>
      </xdr:nvCxnSpPr>
      <xdr:spPr>
        <a:xfrm>
          <a:off x="10388600" y="644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16746</xdr:rowOff>
    </xdr:from>
    <xdr:ext cx="599010" cy="259045"/>
    <xdr:sp macro="" textlink="">
      <xdr:nvSpPr>
        <xdr:cNvPr id="288" name="補助費等最大値テキスト"/>
        <xdr:cNvSpPr txBox="1"/>
      </xdr:nvSpPr>
      <xdr:spPr>
        <a:xfrm>
          <a:off x="10528300" y="533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70069</xdr:rowOff>
    </xdr:from>
    <xdr:to>
      <xdr:col>55</xdr:col>
      <xdr:colOff>88900</xdr:colOff>
      <xdr:row>32</xdr:row>
      <xdr:rowOff>70069</xdr:rowOff>
    </xdr:to>
    <xdr:cxnSp macro="">
      <xdr:nvCxnSpPr>
        <xdr:cNvPr id="289" name="直線コネクタ 288"/>
        <xdr:cNvCxnSpPr/>
      </xdr:nvCxnSpPr>
      <xdr:spPr>
        <a:xfrm>
          <a:off x="10388600" y="555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150988</xdr:rowOff>
    </xdr:from>
    <xdr:to>
      <xdr:col>55</xdr:col>
      <xdr:colOff>0</xdr:colOff>
      <xdr:row>34</xdr:row>
      <xdr:rowOff>68633</xdr:rowOff>
    </xdr:to>
    <xdr:cxnSp macro="">
      <xdr:nvCxnSpPr>
        <xdr:cNvPr id="290" name="直線コネクタ 289"/>
        <xdr:cNvCxnSpPr/>
      </xdr:nvCxnSpPr>
      <xdr:spPr>
        <a:xfrm>
          <a:off x="9639300" y="5637388"/>
          <a:ext cx="838200" cy="2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384</xdr:rowOff>
    </xdr:from>
    <xdr:ext cx="599010" cy="259045"/>
    <xdr:sp macro="" textlink="">
      <xdr:nvSpPr>
        <xdr:cNvPr id="291" name="補助費等平均値テキスト"/>
        <xdr:cNvSpPr txBox="1"/>
      </xdr:nvSpPr>
      <xdr:spPr>
        <a:xfrm>
          <a:off x="10528300" y="6001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21957</xdr:rowOff>
    </xdr:from>
    <xdr:to>
      <xdr:col>55</xdr:col>
      <xdr:colOff>50800</xdr:colOff>
      <xdr:row>35</xdr:row>
      <xdr:rowOff>123557</xdr:rowOff>
    </xdr:to>
    <xdr:sp macro="" textlink="">
      <xdr:nvSpPr>
        <xdr:cNvPr id="292" name="フローチャート: 判断 291"/>
        <xdr:cNvSpPr/>
      </xdr:nvSpPr>
      <xdr:spPr>
        <a:xfrm>
          <a:off x="104267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79542</xdr:rowOff>
    </xdr:from>
    <xdr:to>
      <xdr:col>50</xdr:col>
      <xdr:colOff>114300</xdr:colOff>
      <xdr:row>32</xdr:row>
      <xdr:rowOff>150988</xdr:rowOff>
    </xdr:to>
    <xdr:cxnSp macro="">
      <xdr:nvCxnSpPr>
        <xdr:cNvPr id="293" name="直線コネクタ 292"/>
        <xdr:cNvCxnSpPr/>
      </xdr:nvCxnSpPr>
      <xdr:spPr>
        <a:xfrm>
          <a:off x="8750300" y="5394492"/>
          <a:ext cx="889000" cy="2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165028</xdr:rowOff>
    </xdr:from>
    <xdr:to>
      <xdr:col>50</xdr:col>
      <xdr:colOff>165100</xdr:colOff>
      <xdr:row>35</xdr:row>
      <xdr:rowOff>95178</xdr:rowOff>
    </xdr:to>
    <xdr:sp macro="" textlink="">
      <xdr:nvSpPr>
        <xdr:cNvPr id="294" name="フローチャート: 判断 293"/>
        <xdr:cNvSpPr/>
      </xdr:nvSpPr>
      <xdr:spPr>
        <a:xfrm>
          <a:off x="9588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86305</xdr:rowOff>
    </xdr:from>
    <xdr:ext cx="599010" cy="259045"/>
    <xdr:sp macro="" textlink="">
      <xdr:nvSpPr>
        <xdr:cNvPr id="295" name="テキスト ボックス 294"/>
        <xdr:cNvSpPr txBox="1"/>
      </xdr:nvSpPr>
      <xdr:spPr>
        <a:xfrm>
          <a:off x="9339795" y="60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79542</xdr:rowOff>
    </xdr:from>
    <xdr:to>
      <xdr:col>45</xdr:col>
      <xdr:colOff>177800</xdr:colOff>
      <xdr:row>33</xdr:row>
      <xdr:rowOff>29744</xdr:rowOff>
    </xdr:to>
    <xdr:cxnSp macro="">
      <xdr:nvCxnSpPr>
        <xdr:cNvPr id="296" name="直線コネクタ 295"/>
        <xdr:cNvCxnSpPr/>
      </xdr:nvCxnSpPr>
      <xdr:spPr>
        <a:xfrm flipV="1">
          <a:off x="7861300" y="5394492"/>
          <a:ext cx="889000" cy="29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1424</xdr:rowOff>
    </xdr:from>
    <xdr:to>
      <xdr:col>46</xdr:col>
      <xdr:colOff>38100</xdr:colOff>
      <xdr:row>35</xdr:row>
      <xdr:rowOff>103024</xdr:rowOff>
    </xdr:to>
    <xdr:sp macro="" textlink="">
      <xdr:nvSpPr>
        <xdr:cNvPr id="297" name="フローチャート: 判断 296"/>
        <xdr:cNvSpPr/>
      </xdr:nvSpPr>
      <xdr:spPr>
        <a:xfrm>
          <a:off x="8699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94151</xdr:rowOff>
    </xdr:from>
    <xdr:ext cx="599010" cy="259045"/>
    <xdr:sp macro="" textlink="">
      <xdr:nvSpPr>
        <xdr:cNvPr id="298" name="テキスト ボックス 297"/>
        <xdr:cNvSpPr txBox="1"/>
      </xdr:nvSpPr>
      <xdr:spPr>
        <a:xfrm>
          <a:off x="8450795" y="609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29744</xdr:rowOff>
    </xdr:from>
    <xdr:to>
      <xdr:col>41</xdr:col>
      <xdr:colOff>50800</xdr:colOff>
      <xdr:row>35</xdr:row>
      <xdr:rowOff>61007</xdr:rowOff>
    </xdr:to>
    <xdr:cxnSp macro="">
      <xdr:nvCxnSpPr>
        <xdr:cNvPr id="299" name="直線コネクタ 298"/>
        <xdr:cNvCxnSpPr/>
      </xdr:nvCxnSpPr>
      <xdr:spPr>
        <a:xfrm flipV="1">
          <a:off x="6972300" y="5687594"/>
          <a:ext cx="889000" cy="3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71330</xdr:rowOff>
    </xdr:from>
    <xdr:to>
      <xdr:col>41</xdr:col>
      <xdr:colOff>101600</xdr:colOff>
      <xdr:row>36</xdr:row>
      <xdr:rowOff>1480</xdr:rowOff>
    </xdr:to>
    <xdr:sp macro="" textlink="">
      <xdr:nvSpPr>
        <xdr:cNvPr id="300" name="フローチャート: 判断 299"/>
        <xdr:cNvSpPr/>
      </xdr:nvSpPr>
      <xdr:spPr>
        <a:xfrm>
          <a:off x="7810500" y="60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164057</xdr:rowOff>
    </xdr:from>
    <xdr:ext cx="599010" cy="259045"/>
    <xdr:sp macro="" textlink="">
      <xdr:nvSpPr>
        <xdr:cNvPr id="301" name="テキスト ボックス 300"/>
        <xdr:cNvSpPr txBox="1"/>
      </xdr:nvSpPr>
      <xdr:spPr>
        <a:xfrm>
          <a:off x="7561795" y="6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92347</xdr:rowOff>
    </xdr:from>
    <xdr:to>
      <xdr:col>36</xdr:col>
      <xdr:colOff>165100</xdr:colOff>
      <xdr:row>36</xdr:row>
      <xdr:rowOff>22497</xdr:rowOff>
    </xdr:to>
    <xdr:sp macro="" textlink="">
      <xdr:nvSpPr>
        <xdr:cNvPr id="302" name="フローチャート: 判断 301"/>
        <xdr:cNvSpPr/>
      </xdr:nvSpPr>
      <xdr:spPr>
        <a:xfrm>
          <a:off x="6921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13624</xdr:rowOff>
    </xdr:from>
    <xdr:ext cx="599010" cy="259045"/>
    <xdr:sp macro="" textlink="">
      <xdr:nvSpPr>
        <xdr:cNvPr id="303" name="テキスト ボックス 302"/>
        <xdr:cNvSpPr txBox="1"/>
      </xdr:nvSpPr>
      <xdr:spPr>
        <a:xfrm>
          <a:off x="6672795" y="618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17833</xdr:rowOff>
    </xdr:from>
    <xdr:to>
      <xdr:col>55</xdr:col>
      <xdr:colOff>50800</xdr:colOff>
      <xdr:row>34</xdr:row>
      <xdr:rowOff>119433</xdr:rowOff>
    </xdr:to>
    <xdr:sp macro="" textlink="">
      <xdr:nvSpPr>
        <xdr:cNvPr id="309" name="楕円 308"/>
        <xdr:cNvSpPr/>
      </xdr:nvSpPr>
      <xdr:spPr>
        <a:xfrm>
          <a:off x="10426700" y="58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40710</xdr:rowOff>
    </xdr:from>
    <xdr:ext cx="599010" cy="259045"/>
    <xdr:sp macro="" textlink="">
      <xdr:nvSpPr>
        <xdr:cNvPr id="310" name="補助費等該当値テキスト"/>
        <xdr:cNvSpPr txBox="1"/>
      </xdr:nvSpPr>
      <xdr:spPr>
        <a:xfrm>
          <a:off x="10528300" y="569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100188</xdr:rowOff>
    </xdr:from>
    <xdr:to>
      <xdr:col>50</xdr:col>
      <xdr:colOff>165100</xdr:colOff>
      <xdr:row>33</xdr:row>
      <xdr:rowOff>30338</xdr:rowOff>
    </xdr:to>
    <xdr:sp macro="" textlink="">
      <xdr:nvSpPr>
        <xdr:cNvPr id="311" name="楕円 310"/>
        <xdr:cNvSpPr/>
      </xdr:nvSpPr>
      <xdr:spPr>
        <a:xfrm>
          <a:off x="9588500" y="5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46865</xdr:rowOff>
    </xdr:from>
    <xdr:ext cx="599010" cy="259045"/>
    <xdr:sp macro="" textlink="">
      <xdr:nvSpPr>
        <xdr:cNvPr id="312" name="テキスト ボックス 311"/>
        <xdr:cNvSpPr txBox="1"/>
      </xdr:nvSpPr>
      <xdr:spPr>
        <a:xfrm>
          <a:off x="9339795" y="536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28742</xdr:rowOff>
    </xdr:from>
    <xdr:to>
      <xdr:col>46</xdr:col>
      <xdr:colOff>38100</xdr:colOff>
      <xdr:row>31</xdr:row>
      <xdr:rowOff>130342</xdr:rowOff>
    </xdr:to>
    <xdr:sp macro="" textlink="">
      <xdr:nvSpPr>
        <xdr:cNvPr id="313" name="楕円 312"/>
        <xdr:cNvSpPr/>
      </xdr:nvSpPr>
      <xdr:spPr>
        <a:xfrm>
          <a:off x="8699500" y="53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146869</xdr:rowOff>
    </xdr:from>
    <xdr:ext cx="599010" cy="259045"/>
    <xdr:sp macro="" textlink="">
      <xdr:nvSpPr>
        <xdr:cNvPr id="314" name="テキスト ボックス 313"/>
        <xdr:cNvSpPr txBox="1"/>
      </xdr:nvSpPr>
      <xdr:spPr>
        <a:xfrm>
          <a:off x="8450795" y="511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150394</xdr:rowOff>
    </xdr:from>
    <xdr:to>
      <xdr:col>41</xdr:col>
      <xdr:colOff>101600</xdr:colOff>
      <xdr:row>33</xdr:row>
      <xdr:rowOff>80544</xdr:rowOff>
    </xdr:to>
    <xdr:sp macro="" textlink="">
      <xdr:nvSpPr>
        <xdr:cNvPr id="315" name="楕円 314"/>
        <xdr:cNvSpPr/>
      </xdr:nvSpPr>
      <xdr:spPr>
        <a:xfrm>
          <a:off x="7810500" y="5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97071</xdr:rowOff>
    </xdr:from>
    <xdr:ext cx="599010" cy="259045"/>
    <xdr:sp macro="" textlink="">
      <xdr:nvSpPr>
        <xdr:cNvPr id="316" name="テキスト ボックス 315"/>
        <xdr:cNvSpPr txBox="1"/>
      </xdr:nvSpPr>
      <xdr:spPr>
        <a:xfrm>
          <a:off x="7561795" y="541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10207</xdr:rowOff>
    </xdr:from>
    <xdr:to>
      <xdr:col>36</xdr:col>
      <xdr:colOff>165100</xdr:colOff>
      <xdr:row>35</xdr:row>
      <xdr:rowOff>111807</xdr:rowOff>
    </xdr:to>
    <xdr:sp macro="" textlink="">
      <xdr:nvSpPr>
        <xdr:cNvPr id="317" name="楕円 316"/>
        <xdr:cNvSpPr/>
      </xdr:nvSpPr>
      <xdr:spPr>
        <a:xfrm>
          <a:off x="6921500" y="60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128334</xdr:rowOff>
    </xdr:from>
    <xdr:ext cx="599010" cy="259045"/>
    <xdr:sp macro="" textlink="">
      <xdr:nvSpPr>
        <xdr:cNvPr id="318" name="テキスト ボックス 317"/>
        <xdr:cNvSpPr txBox="1"/>
      </xdr:nvSpPr>
      <xdr:spPr>
        <a:xfrm>
          <a:off x="6672795" y="578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4" name="直線コネクタ 343"/>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5"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6" name="直線コネクタ 345"/>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7"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8" name="直線コネクタ 347"/>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59318</xdr:rowOff>
    </xdr:from>
    <xdr:to>
      <xdr:col>55</xdr:col>
      <xdr:colOff>0</xdr:colOff>
      <xdr:row>52</xdr:row>
      <xdr:rowOff>37872</xdr:rowOff>
    </xdr:to>
    <xdr:cxnSp macro="">
      <xdr:nvCxnSpPr>
        <xdr:cNvPr id="349" name="直線コネクタ 348"/>
        <xdr:cNvCxnSpPr/>
      </xdr:nvCxnSpPr>
      <xdr:spPr>
        <a:xfrm flipV="1">
          <a:off x="9639300" y="8803268"/>
          <a:ext cx="838200" cy="1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0"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1" name="フローチャート: 判断 350"/>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37872</xdr:rowOff>
    </xdr:from>
    <xdr:to>
      <xdr:col>50</xdr:col>
      <xdr:colOff>114300</xdr:colOff>
      <xdr:row>57</xdr:row>
      <xdr:rowOff>61127</xdr:rowOff>
    </xdr:to>
    <xdr:cxnSp macro="">
      <xdr:nvCxnSpPr>
        <xdr:cNvPr id="352" name="直線コネクタ 351"/>
        <xdr:cNvCxnSpPr/>
      </xdr:nvCxnSpPr>
      <xdr:spPr>
        <a:xfrm flipV="1">
          <a:off x="8750300" y="8953272"/>
          <a:ext cx="889000" cy="8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3" name="フローチャート: 判断 352"/>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4" name="テキスト ボックス 353"/>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71838</xdr:rowOff>
    </xdr:from>
    <xdr:to>
      <xdr:col>45</xdr:col>
      <xdr:colOff>177800</xdr:colOff>
      <xdr:row>57</xdr:row>
      <xdr:rowOff>61127</xdr:rowOff>
    </xdr:to>
    <xdr:cxnSp macro="">
      <xdr:nvCxnSpPr>
        <xdr:cNvPr id="355" name="直線コネクタ 354"/>
        <xdr:cNvCxnSpPr/>
      </xdr:nvCxnSpPr>
      <xdr:spPr>
        <a:xfrm>
          <a:off x="7861300" y="9673038"/>
          <a:ext cx="889000" cy="1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6" name="フローチャート: 判断 355"/>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7" name="テキスト ボックス 356"/>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48682</xdr:rowOff>
    </xdr:from>
    <xdr:to>
      <xdr:col>41</xdr:col>
      <xdr:colOff>50800</xdr:colOff>
      <xdr:row>56</xdr:row>
      <xdr:rowOff>71838</xdr:rowOff>
    </xdr:to>
    <xdr:cxnSp macro="">
      <xdr:nvCxnSpPr>
        <xdr:cNvPr id="358" name="直線コネクタ 357"/>
        <xdr:cNvCxnSpPr/>
      </xdr:nvCxnSpPr>
      <xdr:spPr>
        <a:xfrm>
          <a:off x="6972300" y="9649882"/>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59" name="フローチャート: 判断 358"/>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132521</xdr:rowOff>
    </xdr:from>
    <xdr:ext cx="599010" cy="259045"/>
    <xdr:sp macro="" textlink="">
      <xdr:nvSpPr>
        <xdr:cNvPr id="360" name="テキスト ボックス 359"/>
        <xdr:cNvSpPr txBox="1"/>
      </xdr:nvSpPr>
      <xdr:spPr>
        <a:xfrm>
          <a:off x="7561795" y="990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1" name="フローチャート: 判断 360"/>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2" name="テキスト ボックス 361"/>
        <xdr:cNvSpPr txBox="1"/>
      </xdr:nvSpPr>
      <xdr:spPr>
        <a:xfrm>
          <a:off x="6705111" y="99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8518</xdr:rowOff>
    </xdr:from>
    <xdr:to>
      <xdr:col>55</xdr:col>
      <xdr:colOff>50800</xdr:colOff>
      <xdr:row>51</xdr:row>
      <xdr:rowOff>110118</xdr:rowOff>
    </xdr:to>
    <xdr:sp macro="" textlink="">
      <xdr:nvSpPr>
        <xdr:cNvPr id="368" name="楕円 367"/>
        <xdr:cNvSpPr/>
      </xdr:nvSpPr>
      <xdr:spPr>
        <a:xfrm>
          <a:off x="10426700" y="87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94895</xdr:rowOff>
    </xdr:from>
    <xdr:ext cx="599010" cy="259045"/>
    <xdr:sp macro="" textlink="">
      <xdr:nvSpPr>
        <xdr:cNvPr id="369" name="普通建設事業費該当値テキスト"/>
        <xdr:cNvSpPr txBox="1"/>
      </xdr:nvSpPr>
      <xdr:spPr>
        <a:xfrm>
          <a:off x="10528300" y="866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158522</xdr:rowOff>
    </xdr:from>
    <xdr:to>
      <xdr:col>50</xdr:col>
      <xdr:colOff>165100</xdr:colOff>
      <xdr:row>52</xdr:row>
      <xdr:rowOff>88672</xdr:rowOff>
    </xdr:to>
    <xdr:sp macro="" textlink="">
      <xdr:nvSpPr>
        <xdr:cNvPr id="370" name="楕円 369"/>
        <xdr:cNvSpPr/>
      </xdr:nvSpPr>
      <xdr:spPr>
        <a:xfrm>
          <a:off x="9588500" y="89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105199</xdr:rowOff>
    </xdr:from>
    <xdr:ext cx="599010" cy="259045"/>
    <xdr:sp macro="" textlink="">
      <xdr:nvSpPr>
        <xdr:cNvPr id="371" name="テキスト ボックス 370"/>
        <xdr:cNvSpPr txBox="1"/>
      </xdr:nvSpPr>
      <xdr:spPr>
        <a:xfrm>
          <a:off x="9339795" y="86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10327</xdr:rowOff>
    </xdr:from>
    <xdr:to>
      <xdr:col>46</xdr:col>
      <xdr:colOff>38100</xdr:colOff>
      <xdr:row>57</xdr:row>
      <xdr:rowOff>111927</xdr:rowOff>
    </xdr:to>
    <xdr:sp macro="" textlink="">
      <xdr:nvSpPr>
        <xdr:cNvPr id="372" name="楕円 371"/>
        <xdr:cNvSpPr/>
      </xdr:nvSpPr>
      <xdr:spPr>
        <a:xfrm>
          <a:off x="8699500" y="97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128454</xdr:rowOff>
    </xdr:from>
    <xdr:ext cx="599010" cy="259045"/>
    <xdr:sp macro="" textlink="">
      <xdr:nvSpPr>
        <xdr:cNvPr id="373" name="テキスト ボックス 372"/>
        <xdr:cNvSpPr txBox="1"/>
      </xdr:nvSpPr>
      <xdr:spPr>
        <a:xfrm>
          <a:off x="8450795" y="955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21038</xdr:rowOff>
    </xdr:from>
    <xdr:to>
      <xdr:col>41</xdr:col>
      <xdr:colOff>101600</xdr:colOff>
      <xdr:row>56</xdr:row>
      <xdr:rowOff>122638</xdr:rowOff>
    </xdr:to>
    <xdr:sp macro="" textlink="">
      <xdr:nvSpPr>
        <xdr:cNvPr id="374" name="楕円 373"/>
        <xdr:cNvSpPr/>
      </xdr:nvSpPr>
      <xdr:spPr>
        <a:xfrm>
          <a:off x="7810500" y="96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139165</xdr:rowOff>
    </xdr:from>
    <xdr:ext cx="599010" cy="259045"/>
    <xdr:sp macro="" textlink="">
      <xdr:nvSpPr>
        <xdr:cNvPr id="375" name="テキスト ボックス 374"/>
        <xdr:cNvSpPr txBox="1"/>
      </xdr:nvSpPr>
      <xdr:spPr>
        <a:xfrm>
          <a:off x="7561795" y="93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169332</xdr:rowOff>
    </xdr:from>
    <xdr:to>
      <xdr:col>36</xdr:col>
      <xdr:colOff>165100</xdr:colOff>
      <xdr:row>56</xdr:row>
      <xdr:rowOff>99482</xdr:rowOff>
    </xdr:to>
    <xdr:sp macro="" textlink="">
      <xdr:nvSpPr>
        <xdr:cNvPr id="376" name="楕円 375"/>
        <xdr:cNvSpPr/>
      </xdr:nvSpPr>
      <xdr:spPr>
        <a:xfrm>
          <a:off x="6921500" y="959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116009</xdr:rowOff>
    </xdr:from>
    <xdr:ext cx="599010" cy="259045"/>
    <xdr:sp macro="" textlink="">
      <xdr:nvSpPr>
        <xdr:cNvPr id="377" name="テキスト ボックス 376"/>
        <xdr:cNvSpPr txBox="1"/>
      </xdr:nvSpPr>
      <xdr:spPr>
        <a:xfrm>
          <a:off x="6672795" y="937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1" name="直線コネクタ 400"/>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4"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5" name="直線コネクタ 404"/>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106652</xdr:rowOff>
    </xdr:from>
    <xdr:to>
      <xdr:col>55</xdr:col>
      <xdr:colOff>0</xdr:colOff>
      <xdr:row>77</xdr:row>
      <xdr:rowOff>29857</xdr:rowOff>
    </xdr:to>
    <xdr:cxnSp macro="">
      <xdr:nvCxnSpPr>
        <xdr:cNvPr id="406" name="直線コネクタ 405"/>
        <xdr:cNvCxnSpPr/>
      </xdr:nvCxnSpPr>
      <xdr:spPr>
        <a:xfrm>
          <a:off x="9639300" y="12965402"/>
          <a:ext cx="838200" cy="2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7"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8" name="フローチャート: 判断 407"/>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106652</xdr:rowOff>
    </xdr:from>
    <xdr:to>
      <xdr:col>50</xdr:col>
      <xdr:colOff>114300</xdr:colOff>
      <xdr:row>79</xdr:row>
      <xdr:rowOff>13319</xdr:rowOff>
    </xdr:to>
    <xdr:cxnSp macro="">
      <xdr:nvCxnSpPr>
        <xdr:cNvPr id="409" name="直線コネクタ 408"/>
        <xdr:cNvCxnSpPr/>
      </xdr:nvCxnSpPr>
      <xdr:spPr>
        <a:xfrm flipV="1">
          <a:off x="8750300" y="12965402"/>
          <a:ext cx="889000" cy="59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0" name="フローチャート: 判断 409"/>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1" name="テキスト ボックス 410"/>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133045</xdr:rowOff>
    </xdr:from>
    <xdr:to>
      <xdr:col>45</xdr:col>
      <xdr:colOff>177800</xdr:colOff>
      <xdr:row>79</xdr:row>
      <xdr:rowOff>13319</xdr:rowOff>
    </xdr:to>
    <xdr:cxnSp macro="">
      <xdr:nvCxnSpPr>
        <xdr:cNvPr id="412" name="直線コネクタ 411"/>
        <xdr:cNvCxnSpPr/>
      </xdr:nvCxnSpPr>
      <xdr:spPr>
        <a:xfrm>
          <a:off x="7861300" y="13334695"/>
          <a:ext cx="889000" cy="2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3" name="フローチャート: 判断 412"/>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4" name="テキスト ボックス 413"/>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133045</xdr:rowOff>
    </xdr:from>
    <xdr:to>
      <xdr:col>41</xdr:col>
      <xdr:colOff>50800</xdr:colOff>
      <xdr:row>79</xdr:row>
      <xdr:rowOff>44450</xdr:rowOff>
    </xdr:to>
    <xdr:cxnSp macro="">
      <xdr:nvCxnSpPr>
        <xdr:cNvPr id="415" name="直線コネクタ 414"/>
        <xdr:cNvCxnSpPr/>
      </xdr:nvCxnSpPr>
      <xdr:spPr>
        <a:xfrm flipV="1">
          <a:off x="6972300" y="13334695"/>
          <a:ext cx="889000" cy="2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6" name="フローチャート: 判断 415"/>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7" name="テキスト ボックス 416"/>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8" name="フローチャート: 判断 417"/>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19" name="テキスト ボックス 418"/>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150507</xdr:rowOff>
    </xdr:from>
    <xdr:to>
      <xdr:col>55</xdr:col>
      <xdr:colOff>50800</xdr:colOff>
      <xdr:row>77</xdr:row>
      <xdr:rowOff>80657</xdr:rowOff>
    </xdr:to>
    <xdr:sp macro="" textlink="">
      <xdr:nvSpPr>
        <xdr:cNvPr id="425" name="楕円 424"/>
        <xdr:cNvSpPr/>
      </xdr:nvSpPr>
      <xdr:spPr>
        <a:xfrm>
          <a:off x="104267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1934</xdr:rowOff>
    </xdr:from>
    <xdr:ext cx="534377" cy="259045"/>
    <xdr:sp macro="" textlink="">
      <xdr:nvSpPr>
        <xdr:cNvPr id="426" name="普通建設事業費 （ うち新規整備　）該当値テキスト"/>
        <xdr:cNvSpPr txBox="1"/>
      </xdr:nvSpPr>
      <xdr:spPr>
        <a:xfrm>
          <a:off x="10528300" y="13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55852</xdr:rowOff>
    </xdr:from>
    <xdr:to>
      <xdr:col>50</xdr:col>
      <xdr:colOff>165100</xdr:colOff>
      <xdr:row>75</xdr:row>
      <xdr:rowOff>157452</xdr:rowOff>
    </xdr:to>
    <xdr:sp macro="" textlink="">
      <xdr:nvSpPr>
        <xdr:cNvPr id="427" name="楕円 426"/>
        <xdr:cNvSpPr/>
      </xdr:nvSpPr>
      <xdr:spPr>
        <a:xfrm>
          <a:off x="9588500" y="129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2529</xdr:rowOff>
    </xdr:from>
    <xdr:ext cx="599010" cy="259045"/>
    <xdr:sp macro="" textlink="">
      <xdr:nvSpPr>
        <xdr:cNvPr id="428" name="テキスト ボックス 427"/>
        <xdr:cNvSpPr txBox="1"/>
      </xdr:nvSpPr>
      <xdr:spPr>
        <a:xfrm>
          <a:off x="9339795" y="1268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133969</xdr:rowOff>
    </xdr:from>
    <xdr:to>
      <xdr:col>46</xdr:col>
      <xdr:colOff>38100</xdr:colOff>
      <xdr:row>79</xdr:row>
      <xdr:rowOff>64119</xdr:rowOff>
    </xdr:to>
    <xdr:sp macro="" textlink="">
      <xdr:nvSpPr>
        <xdr:cNvPr id="429" name="楕円 428"/>
        <xdr:cNvSpPr/>
      </xdr:nvSpPr>
      <xdr:spPr>
        <a:xfrm>
          <a:off x="8699500" y="135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55246</xdr:rowOff>
    </xdr:from>
    <xdr:ext cx="469744" cy="259045"/>
    <xdr:sp macro="" textlink="">
      <xdr:nvSpPr>
        <xdr:cNvPr id="430" name="テキスト ボックス 429"/>
        <xdr:cNvSpPr txBox="1"/>
      </xdr:nvSpPr>
      <xdr:spPr>
        <a:xfrm>
          <a:off x="8515428" y="1359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82245</xdr:rowOff>
    </xdr:from>
    <xdr:to>
      <xdr:col>41</xdr:col>
      <xdr:colOff>101600</xdr:colOff>
      <xdr:row>78</xdr:row>
      <xdr:rowOff>12395</xdr:rowOff>
    </xdr:to>
    <xdr:sp macro="" textlink="">
      <xdr:nvSpPr>
        <xdr:cNvPr id="431" name="楕円 430"/>
        <xdr:cNvSpPr/>
      </xdr:nvSpPr>
      <xdr:spPr>
        <a:xfrm>
          <a:off x="7810500" y="132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28922</xdr:rowOff>
    </xdr:from>
    <xdr:ext cx="534377" cy="259045"/>
    <xdr:sp macro="" textlink="">
      <xdr:nvSpPr>
        <xdr:cNvPr id="432" name="テキスト ボックス 431"/>
        <xdr:cNvSpPr txBox="1"/>
      </xdr:nvSpPr>
      <xdr:spPr>
        <a:xfrm>
          <a:off x="7594111" y="13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6" name="直線コネクタ 455"/>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7"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8" name="直線コネクタ 457"/>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59"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0" name="直線コネクタ 459"/>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133290</xdr:rowOff>
    </xdr:from>
    <xdr:to>
      <xdr:col>55</xdr:col>
      <xdr:colOff>0</xdr:colOff>
      <xdr:row>93</xdr:row>
      <xdr:rowOff>77425</xdr:rowOff>
    </xdr:to>
    <xdr:cxnSp macro="">
      <xdr:nvCxnSpPr>
        <xdr:cNvPr id="461" name="直線コネクタ 460"/>
        <xdr:cNvCxnSpPr/>
      </xdr:nvCxnSpPr>
      <xdr:spPr>
        <a:xfrm flipV="1">
          <a:off x="9639300" y="15563790"/>
          <a:ext cx="838200" cy="4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2" name="普通建設事業費 （ うち更新整備　）平均値テキスト"/>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3" name="フローチャート: 判断 462"/>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77425</xdr:rowOff>
    </xdr:from>
    <xdr:to>
      <xdr:col>50</xdr:col>
      <xdr:colOff>114300</xdr:colOff>
      <xdr:row>96</xdr:row>
      <xdr:rowOff>79894</xdr:rowOff>
    </xdr:to>
    <xdr:cxnSp macro="">
      <xdr:nvCxnSpPr>
        <xdr:cNvPr id="464" name="直線コネクタ 463"/>
        <xdr:cNvCxnSpPr/>
      </xdr:nvCxnSpPr>
      <xdr:spPr>
        <a:xfrm flipV="1">
          <a:off x="8750300" y="16022275"/>
          <a:ext cx="889000" cy="5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5" name="フローチャート: 判断 464"/>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6" name="テキスト ボックス 465"/>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55460</xdr:rowOff>
    </xdr:from>
    <xdr:to>
      <xdr:col>45</xdr:col>
      <xdr:colOff>177800</xdr:colOff>
      <xdr:row>96</xdr:row>
      <xdr:rowOff>79894</xdr:rowOff>
    </xdr:to>
    <xdr:cxnSp macro="">
      <xdr:nvCxnSpPr>
        <xdr:cNvPr id="467" name="直線コネクタ 466"/>
        <xdr:cNvCxnSpPr/>
      </xdr:nvCxnSpPr>
      <xdr:spPr>
        <a:xfrm>
          <a:off x="7861300" y="16514660"/>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8" name="フローチャート: 判断 467"/>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69" name="テキスト ボックス 468"/>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55978</xdr:rowOff>
    </xdr:from>
    <xdr:to>
      <xdr:col>41</xdr:col>
      <xdr:colOff>50800</xdr:colOff>
      <xdr:row>96</xdr:row>
      <xdr:rowOff>55460</xdr:rowOff>
    </xdr:to>
    <xdr:cxnSp macro="">
      <xdr:nvCxnSpPr>
        <xdr:cNvPr id="470" name="直線コネクタ 469"/>
        <xdr:cNvCxnSpPr/>
      </xdr:nvCxnSpPr>
      <xdr:spPr>
        <a:xfrm>
          <a:off x="6972300" y="16172278"/>
          <a:ext cx="889000" cy="3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1" name="フローチャート: 判断 470"/>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2" name="テキスト ボックス 471"/>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3" name="フローチャート: 判断 472"/>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4" name="テキスト ボックス 473"/>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82490</xdr:rowOff>
    </xdr:from>
    <xdr:to>
      <xdr:col>55</xdr:col>
      <xdr:colOff>50800</xdr:colOff>
      <xdr:row>91</xdr:row>
      <xdr:rowOff>12640</xdr:rowOff>
    </xdr:to>
    <xdr:sp macro="" textlink="">
      <xdr:nvSpPr>
        <xdr:cNvPr id="480" name="楕円 479"/>
        <xdr:cNvSpPr/>
      </xdr:nvSpPr>
      <xdr:spPr>
        <a:xfrm>
          <a:off x="10426700" y="155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35517</xdr:rowOff>
    </xdr:from>
    <xdr:ext cx="599010" cy="259045"/>
    <xdr:sp macro="" textlink="">
      <xdr:nvSpPr>
        <xdr:cNvPr id="481" name="普通建設事業費 （ うち更新整備　）該当値テキスト"/>
        <xdr:cNvSpPr txBox="1"/>
      </xdr:nvSpPr>
      <xdr:spPr>
        <a:xfrm>
          <a:off x="10528300" y="1546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26625</xdr:rowOff>
    </xdr:from>
    <xdr:to>
      <xdr:col>50</xdr:col>
      <xdr:colOff>165100</xdr:colOff>
      <xdr:row>93</xdr:row>
      <xdr:rowOff>128225</xdr:rowOff>
    </xdr:to>
    <xdr:sp macro="" textlink="">
      <xdr:nvSpPr>
        <xdr:cNvPr id="482" name="楕円 481"/>
        <xdr:cNvSpPr/>
      </xdr:nvSpPr>
      <xdr:spPr>
        <a:xfrm>
          <a:off x="9588500" y="159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144752</xdr:rowOff>
    </xdr:from>
    <xdr:ext cx="599010" cy="259045"/>
    <xdr:sp macro="" textlink="">
      <xdr:nvSpPr>
        <xdr:cNvPr id="483" name="テキスト ボックス 482"/>
        <xdr:cNvSpPr txBox="1"/>
      </xdr:nvSpPr>
      <xdr:spPr>
        <a:xfrm>
          <a:off x="9339795" y="15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29094</xdr:rowOff>
    </xdr:from>
    <xdr:to>
      <xdr:col>46</xdr:col>
      <xdr:colOff>38100</xdr:colOff>
      <xdr:row>96</xdr:row>
      <xdr:rowOff>130694</xdr:rowOff>
    </xdr:to>
    <xdr:sp macro="" textlink="">
      <xdr:nvSpPr>
        <xdr:cNvPr id="484" name="楕円 483"/>
        <xdr:cNvSpPr/>
      </xdr:nvSpPr>
      <xdr:spPr>
        <a:xfrm>
          <a:off x="8699500" y="164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147221</xdr:rowOff>
    </xdr:from>
    <xdr:ext cx="534377" cy="259045"/>
    <xdr:sp macro="" textlink="">
      <xdr:nvSpPr>
        <xdr:cNvPr id="485" name="テキスト ボックス 484"/>
        <xdr:cNvSpPr txBox="1"/>
      </xdr:nvSpPr>
      <xdr:spPr>
        <a:xfrm>
          <a:off x="8483111" y="162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4660</xdr:rowOff>
    </xdr:from>
    <xdr:to>
      <xdr:col>41</xdr:col>
      <xdr:colOff>101600</xdr:colOff>
      <xdr:row>96</xdr:row>
      <xdr:rowOff>106260</xdr:rowOff>
    </xdr:to>
    <xdr:sp macro="" textlink="">
      <xdr:nvSpPr>
        <xdr:cNvPr id="486" name="楕円 485"/>
        <xdr:cNvSpPr/>
      </xdr:nvSpPr>
      <xdr:spPr>
        <a:xfrm>
          <a:off x="7810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122787</xdr:rowOff>
    </xdr:from>
    <xdr:ext cx="534377" cy="259045"/>
    <xdr:sp macro="" textlink="">
      <xdr:nvSpPr>
        <xdr:cNvPr id="487" name="テキスト ボックス 486"/>
        <xdr:cNvSpPr txBox="1"/>
      </xdr:nvSpPr>
      <xdr:spPr>
        <a:xfrm>
          <a:off x="7594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5178</xdr:rowOff>
    </xdr:from>
    <xdr:to>
      <xdr:col>36</xdr:col>
      <xdr:colOff>165100</xdr:colOff>
      <xdr:row>94</xdr:row>
      <xdr:rowOff>106778</xdr:rowOff>
    </xdr:to>
    <xdr:sp macro="" textlink="">
      <xdr:nvSpPr>
        <xdr:cNvPr id="488" name="楕円 487"/>
        <xdr:cNvSpPr/>
      </xdr:nvSpPr>
      <xdr:spPr>
        <a:xfrm>
          <a:off x="6921500" y="16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123305</xdr:rowOff>
    </xdr:from>
    <xdr:ext cx="599010" cy="259045"/>
    <xdr:sp macro="" textlink="">
      <xdr:nvSpPr>
        <xdr:cNvPr id="489" name="テキスト ボックス 488"/>
        <xdr:cNvSpPr txBox="1"/>
      </xdr:nvSpPr>
      <xdr:spPr>
        <a:xfrm>
          <a:off x="6672795" y="1589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3" name="直線コネクタ 512"/>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4"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6"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7" name="直線コネクタ 516"/>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120660</xdr:rowOff>
    </xdr:from>
    <xdr:to>
      <xdr:col>85</xdr:col>
      <xdr:colOff>127000</xdr:colOff>
      <xdr:row>36</xdr:row>
      <xdr:rowOff>30483</xdr:rowOff>
    </xdr:to>
    <xdr:cxnSp macro="">
      <xdr:nvCxnSpPr>
        <xdr:cNvPr id="518" name="直線コネクタ 517"/>
        <xdr:cNvCxnSpPr/>
      </xdr:nvCxnSpPr>
      <xdr:spPr>
        <a:xfrm>
          <a:off x="15481300" y="6121410"/>
          <a:ext cx="838200" cy="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19"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0" name="フローチャート: 判断 519"/>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120660</xdr:rowOff>
    </xdr:from>
    <xdr:to>
      <xdr:col>81</xdr:col>
      <xdr:colOff>50800</xdr:colOff>
      <xdr:row>36</xdr:row>
      <xdr:rowOff>71408</xdr:rowOff>
    </xdr:to>
    <xdr:cxnSp macro="">
      <xdr:nvCxnSpPr>
        <xdr:cNvPr id="521" name="直線コネクタ 520"/>
        <xdr:cNvCxnSpPr/>
      </xdr:nvCxnSpPr>
      <xdr:spPr>
        <a:xfrm flipV="1">
          <a:off x="14592300" y="6121410"/>
          <a:ext cx="889000" cy="1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2" name="フローチャート: 判断 521"/>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3" name="テキスト ボックス 522"/>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71408</xdr:rowOff>
    </xdr:from>
    <xdr:to>
      <xdr:col>76</xdr:col>
      <xdr:colOff>114300</xdr:colOff>
      <xdr:row>37</xdr:row>
      <xdr:rowOff>149021</xdr:rowOff>
    </xdr:to>
    <xdr:cxnSp macro="">
      <xdr:nvCxnSpPr>
        <xdr:cNvPr id="524" name="直線コネクタ 523"/>
        <xdr:cNvCxnSpPr/>
      </xdr:nvCxnSpPr>
      <xdr:spPr>
        <a:xfrm flipV="1">
          <a:off x="13703300" y="6243608"/>
          <a:ext cx="889000" cy="2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5" name="フローチャート: 判断 524"/>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57032</xdr:rowOff>
    </xdr:from>
    <xdr:ext cx="534377" cy="259045"/>
    <xdr:sp macro="" textlink="">
      <xdr:nvSpPr>
        <xdr:cNvPr id="526" name="テキスト ボックス 525"/>
        <xdr:cNvSpPr txBox="1"/>
      </xdr:nvSpPr>
      <xdr:spPr>
        <a:xfrm>
          <a:off x="14325111" y="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149021</xdr:rowOff>
    </xdr:from>
    <xdr:to>
      <xdr:col>71</xdr:col>
      <xdr:colOff>177800</xdr:colOff>
      <xdr:row>39</xdr:row>
      <xdr:rowOff>42002</xdr:rowOff>
    </xdr:to>
    <xdr:cxnSp macro="">
      <xdr:nvCxnSpPr>
        <xdr:cNvPr id="527" name="直線コネクタ 526"/>
        <xdr:cNvCxnSpPr/>
      </xdr:nvCxnSpPr>
      <xdr:spPr>
        <a:xfrm flipV="1">
          <a:off x="12814300" y="6492671"/>
          <a:ext cx="889000" cy="2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8" name="フローチャート: 判断 527"/>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29" name="テキスト ボックス 528"/>
        <xdr:cNvSpPr txBox="1"/>
      </xdr:nvSpPr>
      <xdr:spPr>
        <a:xfrm>
          <a:off x="13468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0" name="フローチャート: 判断 529"/>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1" name="テキスト ボックス 530"/>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151133</xdr:rowOff>
    </xdr:from>
    <xdr:to>
      <xdr:col>85</xdr:col>
      <xdr:colOff>177800</xdr:colOff>
      <xdr:row>36</xdr:row>
      <xdr:rowOff>81283</xdr:rowOff>
    </xdr:to>
    <xdr:sp macro="" textlink="">
      <xdr:nvSpPr>
        <xdr:cNvPr id="537" name="楕円 536"/>
        <xdr:cNvSpPr/>
      </xdr:nvSpPr>
      <xdr:spPr>
        <a:xfrm>
          <a:off x="16268700" y="61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2560</xdr:rowOff>
    </xdr:from>
    <xdr:ext cx="599010" cy="259045"/>
    <xdr:sp macro="" textlink="">
      <xdr:nvSpPr>
        <xdr:cNvPr id="538" name="災害復旧事業費該当値テキスト"/>
        <xdr:cNvSpPr txBox="1"/>
      </xdr:nvSpPr>
      <xdr:spPr>
        <a:xfrm>
          <a:off x="16370300" y="600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69860</xdr:rowOff>
    </xdr:from>
    <xdr:to>
      <xdr:col>81</xdr:col>
      <xdr:colOff>101600</xdr:colOff>
      <xdr:row>36</xdr:row>
      <xdr:rowOff>10</xdr:rowOff>
    </xdr:to>
    <xdr:sp macro="" textlink="">
      <xdr:nvSpPr>
        <xdr:cNvPr id="539" name="楕円 538"/>
        <xdr:cNvSpPr/>
      </xdr:nvSpPr>
      <xdr:spPr>
        <a:xfrm>
          <a:off x="15430500" y="60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16537</xdr:rowOff>
    </xdr:from>
    <xdr:ext cx="599010" cy="259045"/>
    <xdr:sp macro="" textlink="">
      <xdr:nvSpPr>
        <xdr:cNvPr id="540" name="テキスト ボックス 539"/>
        <xdr:cNvSpPr txBox="1"/>
      </xdr:nvSpPr>
      <xdr:spPr>
        <a:xfrm>
          <a:off x="15181795" y="584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20608</xdr:rowOff>
    </xdr:from>
    <xdr:to>
      <xdr:col>76</xdr:col>
      <xdr:colOff>165100</xdr:colOff>
      <xdr:row>36</xdr:row>
      <xdr:rowOff>122208</xdr:rowOff>
    </xdr:to>
    <xdr:sp macro="" textlink="">
      <xdr:nvSpPr>
        <xdr:cNvPr id="541" name="楕円 540"/>
        <xdr:cNvSpPr/>
      </xdr:nvSpPr>
      <xdr:spPr>
        <a:xfrm>
          <a:off x="14541500" y="61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138735</xdr:rowOff>
    </xdr:from>
    <xdr:ext cx="599010" cy="259045"/>
    <xdr:sp macro="" textlink="">
      <xdr:nvSpPr>
        <xdr:cNvPr id="542" name="テキスト ボックス 541"/>
        <xdr:cNvSpPr txBox="1"/>
      </xdr:nvSpPr>
      <xdr:spPr>
        <a:xfrm>
          <a:off x="14292795" y="59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98221</xdr:rowOff>
    </xdr:from>
    <xdr:to>
      <xdr:col>72</xdr:col>
      <xdr:colOff>38100</xdr:colOff>
      <xdr:row>38</xdr:row>
      <xdr:rowOff>28371</xdr:rowOff>
    </xdr:to>
    <xdr:sp macro="" textlink="">
      <xdr:nvSpPr>
        <xdr:cNvPr id="543" name="楕円 542"/>
        <xdr:cNvSpPr/>
      </xdr:nvSpPr>
      <xdr:spPr>
        <a:xfrm>
          <a:off x="13652500" y="64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44898</xdr:rowOff>
    </xdr:from>
    <xdr:ext cx="599010" cy="259045"/>
    <xdr:sp macro="" textlink="">
      <xdr:nvSpPr>
        <xdr:cNvPr id="544" name="テキスト ボックス 543"/>
        <xdr:cNvSpPr txBox="1"/>
      </xdr:nvSpPr>
      <xdr:spPr>
        <a:xfrm>
          <a:off x="13403795" y="621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162652</xdr:rowOff>
    </xdr:from>
    <xdr:to>
      <xdr:col>67</xdr:col>
      <xdr:colOff>101600</xdr:colOff>
      <xdr:row>39</xdr:row>
      <xdr:rowOff>92802</xdr:rowOff>
    </xdr:to>
    <xdr:sp macro="" textlink="">
      <xdr:nvSpPr>
        <xdr:cNvPr id="545" name="楕円 544"/>
        <xdr:cNvSpPr/>
      </xdr:nvSpPr>
      <xdr:spPr>
        <a:xfrm>
          <a:off x="12763500" y="66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83929</xdr:rowOff>
    </xdr:from>
    <xdr:ext cx="469744" cy="259045"/>
    <xdr:sp macro="" textlink="">
      <xdr:nvSpPr>
        <xdr:cNvPr id="546" name="テキスト ボックス 545"/>
        <xdr:cNvSpPr txBox="1"/>
      </xdr:nvSpPr>
      <xdr:spPr>
        <a:xfrm>
          <a:off x="12579428" y="677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19" name="直線コネクタ 618"/>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0"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1" name="直線コネクタ 620"/>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2"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3" name="直線コネクタ 622"/>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124140</xdr:rowOff>
    </xdr:from>
    <xdr:to>
      <xdr:col>85</xdr:col>
      <xdr:colOff>127000</xdr:colOff>
      <xdr:row>75</xdr:row>
      <xdr:rowOff>63119</xdr:rowOff>
    </xdr:to>
    <xdr:cxnSp macro="">
      <xdr:nvCxnSpPr>
        <xdr:cNvPr id="624" name="直線コネクタ 623"/>
        <xdr:cNvCxnSpPr/>
      </xdr:nvCxnSpPr>
      <xdr:spPr>
        <a:xfrm flipV="1">
          <a:off x="15481300" y="12125640"/>
          <a:ext cx="838200" cy="7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5"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6" name="フローチャート: 判断 625"/>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63119</xdr:rowOff>
    </xdr:from>
    <xdr:to>
      <xdr:col>81</xdr:col>
      <xdr:colOff>50800</xdr:colOff>
      <xdr:row>75</xdr:row>
      <xdr:rowOff>139288</xdr:rowOff>
    </xdr:to>
    <xdr:cxnSp macro="">
      <xdr:nvCxnSpPr>
        <xdr:cNvPr id="627" name="直線コネクタ 626"/>
        <xdr:cNvCxnSpPr/>
      </xdr:nvCxnSpPr>
      <xdr:spPr>
        <a:xfrm flipV="1">
          <a:off x="14592300" y="12921869"/>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8" name="フローチャート: 判断 627"/>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29" name="テキスト ボックス 628"/>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118905</xdr:rowOff>
    </xdr:from>
    <xdr:to>
      <xdr:col>76</xdr:col>
      <xdr:colOff>114300</xdr:colOff>
      <xdr:row>75</xdr:row>
      <xdr:rowOff>139288</xdr:rowOff>
    </xdr:to>
    <xdr:cxnSp macro="">
      <xdr:nvCxnSpPr>
        <xdr:cNvPr id="630" name="直線コネクタ 629"/>
        <xdr:cNvCxnSpPr/>
      </xdr:nvCxnSpPr>
      <xdr:spPr>
        <a:xfrm>
          <a:off x="13703300" y="12977655"/>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1" name="フローチャート: 判断 630"/>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2" name="テキスト ボックス 631"/>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118905</xdr:rowOff>
    </xdr:from>
    <xdr:to>
      <xdr:col>71</xdr:col>
      <xdr:colOff>177800</xdr:colOff>
      <xdr:row>76</xdr:row>
      <xdr:rowOff>4628</xdr:rowOff>
    </xdr:to>
    <xdr:cxnSp macro="">
      <xdr:nvCxnSpPr>
        <xdr:cNvPr id="633" name="直線コネクタ 632"/>
        <xdr:cNvCxnSpPr/>
      </xdr:nvCxnSpPr>
      <xdr:spPr>
        <a:xfrm flipV="1">
          <a:off x="12814300" y="12977655"/>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4" name="フローチャート: 判断 633"/>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5" name="テキスト ボックス 634"/>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6" name="フローチャート: 判断 635"/>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7" name="テキスト ボックス 636"/>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73340</xdr:rowOff>
    </xdr:from>
    <xdr:to>
      <xdr:col>85</xdr:col>
      <xdr:colOff>177800</xdr:colOff>
      <xdr:row>71</xdr:row>
      <xdr:rowOff>3490</xdr:rowOff>
    </xdr:to>
    <xdr:sp macro="" textlink="">
      <xdr:nvSpPr>
        <xdr:cNvPr id="643" name="楕円 642"/>
        <xdr:cNvSpPr/>
      </xdr:nvSpPr>
      <xdr:spPr>
        <a:xfrm>
          <a:off x="16268700" y="120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159717</xdr:rowOff>
    </xdr:from>
    <xdr:ext cx="599010" cy="259045"/>
    <xdr:sp macro="" textlink="">
      <xdr:nvSpPr>
        <xdr:cNvPr id="644" name="公債費該当値テキスト"/>
        <xdr:cNvSpPr txBox="1"/>
      </xdr:nvSpPr>
      <xdr:spPr>
        <a:xfrm>
          <a:off x="16370300" y="1198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12319</xdr:rowOff>
    </xdr:from>
    <xdr:to>
      <xdr:col>81</xdr:col>
      <xdr:colOff>101600</xdr:colOff>
      <xdr:row>75</xdr:row>
      <xdr:rowOff>113919</xdr:rowOff>
    </xdr:to>
    <xdr:sp macro="" textlink="">
      <xdr:nvSpPr>
        <xdr:cNvPr id="645" name="楕円 644"/>
        <xdr:cNvSpPr/>
      </xdr:nvSpPr>
      <xdr:spPr>
        <a:xfrm>
          <a:off x="15430500" y="128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130446</xdr:rowOff>
    </xdr:from>
    <xdr:ext cx="534377" cy="259045"/>
    <xdr:sp macro="" textlink="">
      <xdr:nvSpPr>
        <xdr:cNvPr id="646" name="テキスト ボックス 645"/>
        <xdr:cNvSpPr txBox="1"/>
      </xdr:nvSpPr>
      <xdr:spPr>
        <a:xfrm>
          <a:off x="15214111" y="126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88488</xdr:rowOff>
    </xdr:from>
    <xdr:to>
      <xdr:col>76</xdr:col>
      <xdr:colOff>165100</xdr:colOff>
      <xdr:row>76</xdr:row>
      <xdr:rowOff>18638</xdr:rowOff>
    </xdr:to>
    <xdr:sp macro="" textlink="">
      <xdr:nvSpPr>
        <xdr:cNvPr id="647" name="楕円 646"/>
        <xdr:cNvSpPr/>
      </xdr:nvSpPr>
      <xdr:spPr>
        <a:xfrm>
          <a:off x="14541500" y="129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9766</xdr:rowOff>
    </xdr:from>
    <xdr:ext cx="534377" cy="259045"/>
    <xdr:sp macro="" textlink="">
      <xdr:nvSpPr>
        <xdr:cNvPr id="648" name="テキスト ボックス 647"/>
        <xdr:cNvSpPr txBox="1"/>
      </xdr:nvSpPr>
      <xdr:spPr>
        <a:xfrm>
          <a:off x="14325111" y="130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68105</xdr:rowOff>
    </xdr:from>
    <xdr:to>
      <xdr:col>72</xdr:col>
      <xdr:colOff>38100</xdr:colOff>
      <xdr:row>75</xdr:row>
      <xdr:rowOff>169704</xdr:rowOff>
    </xdr:to>
    <xdr:sp macro="" textlink="">
      <xdr:nvSpPr>
        <xdr:cNvPr id="649" name="楕円 648"/>
        <xdr:cNvSpPr/>
      </xdr:nvSpPr>
      <xdr:spPr>
        <a:xfrm>
          <a:off x="13652500" y="1292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160831</xdr:rowOff>
    </xdr:from>
    <xdr:ext cx="534377" cy="259045"/>
    <xdr:sp macro="" textlink="">
      <xdr:nvSpPr>
        <xdr:cNvPr id="650" name="テキスト ボックス 649"/>
        <xdr:cNvSpPr txBox="1"/>
      </xdr:nvSpPr>
      <xdr:spPr>
        <a:xfrm>
          <a:off x="13436111" y="13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125278</xdr:rowOff>
    </xdr:from>
    <xdr:to>
      <xdr:col>67</xdr:col>
      <xdr:colOff>101600</xdr:colOff>
      <xdr:row>76</xdr:row>
      <xdr:rowOff>55428</xdr:rowOff>
    </xdr:to>
    <xdr:sp macro="" textlink="">
      <xdr:nvSpPr>
        <xdr:cNvPr id="651" name="楕円 650"/>
        <xdr:cNvSpPr/>
      </xdr:nvSpPr>
      <xdr:spPr>
        <a:xfrm>
          <a:off x="12763500" y="129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46555</xdr:rowOff>
    </xdr:from>
    <xdr:ext cx="534377" cy="259045"/>
    <xdr:sp macro="" textlink="">
      <xdr:nvSpPr>
        <xdr:cNvPr id="652" name="テキスト ボックス 651"/>
        <xdr:cNvSpPr txBox="1"/>
      </xdr:nvSpPr>
      <xdr:spPr>
        <a:xfrm>
          <a:off x="12547111" y="1307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4" name="直線コネクタ 673"/>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5"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6" name="直線コネクタ 675"/>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7"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8" name="直線コネクタ 677"/>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99354</xdr:rowOff>
    </xdr:from>
    <xdr:to>
      <xdr:col>85</xdr:col>
      <xdr:colOff>127000</xdr:colOff>
      <xdr:row>98</xdr:row>
      <xdr:rowOff>131305</xdr:rowOff>
    </xdr:to>
    <xdr:cxnSp macro="">
      <xdr:nvCxnSpPr>
        <xdr:cNvPr id="679" name="直線コネクタ 678"/>
        <xdr:cNvCxnSpPr/>
      </xdr:nvCxnSpPr>
      <xdr:spPr>
        <a:xfrm flipV="1">
          <a:off x="15481300" y="16901454"/>
          <a:ext cx="838200" cy="3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0"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1" name="フローチャート: 判断 680"/>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119293</xdr:rowOff>
    </xdr:from>
    <xdr:to>
      <xdr:col>81</xdr:col>
      <xdr:colOff>50800</xdr:colOff>
      <xdr:row>98</xdr:row>
      <xdr:rowOff>131305</xdr:rowOff>
    </xdr:to>
    <xdr:cxnSp macro="">
      <xdr:nvCxnSpPr>
        <xdr:cNvPr id="682" name="直線コネクタ 681"/>
        <xdr:cNvCxnSpPr/>
      </xdr:nvCxnSpPr>
      <xdr:spPr>
        <a:xfrm>
          <a:off x="14592300" y="16407043"/>
          <a:ext cx="889000" cy="5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3" name="フローチャート: 判断 682"/>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4" name="テキスト ボックス 683"/>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119293</xdr:rowOff>
    </xdr:from>
    <xdr:to>
      <xdr:col>76</xdr:col>
      <xdr:colOff>114300</xdr:colOff>
      <xdr:row>97</xdr:row>
      <xdr:rowOff>167590</xdr:rowOff>
    </xdr:to>
    <xdr:cxnSp macro="">
      <xdr:nvCxnSpPr>
        <xdr:cNvPr id="685" name="直線コネクタ 684"/>
        <xdr:cNvCxnSpPr/>
      </xdr:nvCxnSpPr>
      <xdr:spPr>
        <a:xfrm flipV="1">
          <a:off x="13703300" y="16407043"/>
          <a:ext cx="889000" cy="39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6" name="フローチャート: 判断 685"/>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74843</xdr:rowOff>
    </xdr:from>
    <xdr:ext cx="534377" cy="259045"/>
    <xdr:sp macro="" textlink="">
      <xdr:nvSpPr>
        <xdr:cNvPr id="687" name="テキスト ボックス 686"/>
        <xdr:cNvSpPr txBox="1"/>
      </xdr:nvSpPr>
      <xdr:spPr>
        <a:xfrm>
          <a:off x="14325111" y="168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167590</xdr:rowOff>
    </xdr:from>
    <xdr:to>
      <xdr:col>71</xdr:col>
      <xdr:colOff>177800</xdr:colOff>
      <xdr:row>98</xdr:row>
      <xdr:rowOff>138680</xdr:rowOff>
    </xdr:to>
    <xdr:cxnSp macro="">
      <xdr:nvCxnSpPr>
        <xdr:cNvPr id="688" name="直線コネクタ 687"/>
        <xdr:cNvCxnSpPr/>
      </xdr:nvCxnSpPr>
      <xdr:spPr>
        <a:xfrm flipV="1">
          <a:off x="12814300" y="16798240"/>
          <a:ext cx="889000" cy="14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89" name="フローチャート: 判断 688"/>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102086</xdr:rowOff>
    </xdr:from>
    <xdr:ext cx="534377" cy="259045"/>
    <xdr:sp macro="" textlink="">
      <xdr:nvSpPr>
        <xdr:cNvPr id="690" name="テキスト ボックス 689"/>
        <xdr:cNvSpPr txBox="1"/>
      </xdr:nvSpPr>
      <xdr:spPr>
        <a:xfrm>
          <a:off x="13436111" y="169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1" name="フローチャート: 判断 690"/>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2" name="テキスト ボックス 691"/>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48554</xdr:rowOff>
    </xdr:from>
    <xdr:to>
      <xdr:col>85</xdr:col>
      <xdr:colOff>177800</xdr:colOff>
      <xdr:row>98</xdr:row>
      <xdr:rowOff>150154</xdr:rowOff>
    </xdr:to>
    <xdr:sp macro="" textlink="">
      <xdr:nvSpPr>
        <xdr:cNvPr id="698" name="楕円 697"/>
        <xdr:cNvSpPr/>
      </xdr:nvSpPr>
      <xdr:spPr>
        <a:xfrm>
          <a:off x="16268700" y="168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699" name="積立金該当値テキスト"/>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80505</xdr:rowOff>
    </xdr:from>
    <xdr:to>
      <xdr:col>81</xdr:col>
      <xdr:colOff>101600</xdr:colOff>
      <xdr:row>99</xdr:row>
      <xdr:rowOff>10655</xdr:rowOff>
    </xdr:to>
    <xdr:sp macro="" textlink="">
      <xdr:nvSpPr>
        <xdr:cNvPr id="700" name="楕円 699"/>
        <xdr:cNvSpPr/>
      </xdr:nvSpPr>
      <xdr:spPr>
        <a:xfrm>
          <a:off x="15430500" y="16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1782</xdr:rowOff>
    </xdr:from>
    <xdr:ext cx="469744" cy="259045"/>
    <xdr:sp macro="" textlink="">
      <xdr:nvSpPr>
        <xdr:cNvPr id="701" name="テキスト ボックス 700"/>
        <xdr:cNvSpPr txBox="1"/>
      </xdr:nvSpPr>
      <xdr:spPr>
        <a:xfrm>
          <a:off x="15246428" y="169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68493</xdr:rowOff>
    </xdr:from>
    <xdr:to>
      <xdr:col>76</xdr:col>
      <xdr:colOff>165100</xdr:colOff>
      <xdr:row>95</xdr:row>
      <xdr:rowOff>170093</xdr:rowOff>
    </xdr:to>
    <xdr:sp macro="" textlink="">
      <xdr:nvSpPr>
        <xdr:cNvPr id="702" name="楕円 701"/>
        <xdr:cNvSpPr/>
      </xdr:nvSpPr>
      <xdr:spPr>
        <a:xfrm>
          <a:off x="14541500" y="163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15170</xdr:rowOff>
    </xdr:from>
    <xdr:ext cx="599010" cy="259045"/>
    <xdr:sp macro="" textlink="">
      <xdr:nvSpPr>
        <xdr:cNvPr id="703" name="テキスト ボックス 702"/>
        <xdr:cNvSpPr txBox="1"/>
      </xdr:nvSpPr>
      <xdr:spPr>
        <a:xfrm>
          <a:off x="14292795" y="1613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116790</xdr:rowOff>
    </xdr:from>
    <xdr:to>
      <xdr:col>72</xdr:col>
      <xdr:colOff>38100</xdr:colOff>
      <xdr:row>98</xdr:row>
      <xdr:rowOff>46940</xdr:rowOff>
    </xdr:to>
    <xdr:sp macro="" textlink="">
      <xdr:nvSpPr>
        <xdr:cNvPr id="704" name="楕円 703"/>
        <xdr:cNvSpPr/>
      </xdr:nvSpPr>
      <xdr:spPr>
        <a:xfrm>
          <a:off x="13652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63467</xdr:rowOff>
    </xdr:from>
    <xdr:ext cx="534377" cy="259045"/>
    <xdr:sp macro="" textlink="">
      <xdr:nvSpPr>
        <xdr:cNvPr id="705" name="テキスト ボックス 704"/>
        <xdr:cNvSpPr txBox="1"/>
      </xdr:nvSpPr>
      <xdr:spPr>
        <a:xfrm>
          <a:off x="13436111" y="165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87880</xdr:rowOff>
    </xdr:from>
    <xdr:to>
      <xdr:col>67</xdr:col>
      <xdr:colOff>101600</xdr:colOff>
      <xdr:row>99</xdr:row>
      <xdr:rowOff>18030</xdr:rowOff>
    </xdr:to>
    <xdr:sp macro="" textlink="">
      <xdr:nvSpPr>
        <xdr:cNvPr id="706" name="楕円 705"/>
        <xdr:cNvSpPr/>
      </xdr:nvSpPr>
      <xdr:spPr>
        <a:xfrm>
          <a:off x="12763500" y="168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9157</xdr:rowOff>
    </xdr:from>
    <xdr:ext cx="378565" cy="259045"/>
    <xdr:sp macro="" textlink="">
      <xdr:nvSpPr>
        <xdr:cNvPr id="707" name="テキスト ボックス 706"/>
        <xdr:cNvSpPr txBox="1"/>
      </xdr:nvSpPr>
      <xdr:spPr>
        <a:xfrm>
          <a:off x="12625017" y="1698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29" name="直線コネクタ 728"/>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2"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3" name="直線コネクタ 732"/>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52832</xdr:rowOff>
    </xdr:from>
    <xdr:to>
      <xdr:col>116</xdr:col>
      <xdr:colOff>63500</xdr:colOff>
      <xdr:row>38</xdr:row>
      <xdr:rowOff>139700</xdr:rowOff>
    </xdr:to>
    <xdr:cxnSp macro="">
      <xdr:nvCxnSpPr>
        <xdr:cNvPr id="734" name="直線コネクタ 733"/>
        <xdr:cNvCxnSpPr/>
      </xdr:nvCxnSpPr>
      <xdr:spPr>
        <a:xfrm>
          <a:off x="21323300" y="6396482"/>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5"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6" name="フローチャート: 判断 735"/>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52832</xdr:rowOff>
    </xdr:from>
    <xdr:to>
      <xdr:col>111</xdr:col>
      <xdr:colOff>177800</xdr:colOff>
      <xdr:row>38</xdr:row>
      <xdr:rowOff>139700</xdr:rowOff>
    </xdr:to>
    <xdr:cxnSp macro="">
      <xdr:nvCxnSpPr>
        <xdr:cNvPr id="737" name="直線コネクタ 736"/>
        <xdr:cNvCxnSpPr/>
      </xdr:nvCxnSpPr>
      <xdr:spPr>
        <a:xfrm flipV="1">
          <a:off x="20434300" y="639648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8" name="フローチャート: 判断 737"/>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39" name="テキスト ボックス 738"/>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38</xdr:row>
      <xdr:rowOff>139700</xdr:rowOff>
    </xdr:to>
    <xdr:cxnSp macro="">
      <xdr:nvCxnSpPr>
        <xdr:cNvPr id="740" name="直線コネクタ 739"/>
        <xdr:cNvCxnSpPr/>
      </xdr:nvCxnSpPr>
      <xdr:spPr>
        <a:xfrm>
          <a:off x="19545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1" name="フローチャート: 判断 740"/>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2" name="テキスト ボックス 741"/>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98552</xdr:rowOff>
    </xdr:from>
    <xdr:to>
      <xdr:col>102</xdr:col>
      <xdr:colOff>114300</xdr:colOff>
      <xdr:row>38</xdr:row>
      <xdr:rowOff>139700</xdr:rowOff>
    </xdr:to>
    <xdr:cxnSp macro="">
      <xdr:nvCxnSpPr>
        <xdr:cNvPr id="743" name="直線コネクタ 742"/>
        <xdr:cNvCxnSpPr/>
      </xdr:nvCxnSpPr>
      <xdr:spPr>
        <a:xfrm flipV="1">
          <a:off x="18656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4" name="フローチャート: 判断 743"/>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5" name="テキスト ボックス 744"/>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6" name="フローチャート: 判断 745"/>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7" name="テキスト ボックス 746"/>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2032</xdr:rowOff>
    </xdr:from>
    <xdr:to>
      <xdr:col>112</xdr:col>
      <xdr:colOff>38100</xdr:colOff>
      <xdr:row>37</xdr:row>
      <xdr:rowOff>103632</xdr:rowOff>
    </xdr:to>
    <xdr:sp macro="" textlink="">
      <xdr:nvSpPr>
        <xdr:cNvPr id="755" name="楕円 754"/>
        <xdr:cNvSpPr/>
      </xdr:nvSpPr>
      <xdr:spPr>
        <a:xfrm>
          <a:off x="21272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94759</xdr:rowOff>
    </xdr:from>
    <xdr:ext cx="469744" cy="259045"/>
    <xdr:sp macro="" textlink="">
      <xdr:nvSpPr>
        <xdr:cNvPr id="756" name="テキスト ボックス 755"/>
        <xdr:cNvSpPr txBox="1"/>
      </xdr:nvSpPr>
      <xdr:spPr>
        <a:xfrm>
          <a:off x="21088428"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47752</xdr:rowOff>
    </xdr:from>
    <xdr:to>
      <xdr:col>102</xdr:col>
      <xdr:colOff>165100</xdr:colOff>
      <xdr:row>38</xdr:row>
      <xdr:rowOff>149352</xdr:rowOff>
    </xdr:to>
    <xdr:sp macro="" textlink="">
      <xdr:nvSpPr>
        <xdr:cNvPr id="759" name="楕円 758"/>
        <xdr:cNvSpPr/>
      </xdr:nvSpPr>
      <xdr:spPr>
        <a:xfrm>
          <a:off x="19494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140479</xdr:rowOff>
    </xdr:from>
    <xdr:ext cx="378565" cy="259045"/>
    <xdr:sp macro="" textlink="">
      <xdr:nvSpPr>
        <xdr:cNvPr id="760" name="テキスト ボックス 759"/>
        <xdr:cNvSpPr txBox="1"/>
      </xdr:nvSpPr>
      <xdr:spPr>
        <a:xfrm>
          <a:off x="19356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4" name="直線コネクタ 783"/>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7"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8" name="直線コネクタ 787"/>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55666</xdr:rowOff>
    </xdr:from>
    <xdr:to>
      <xdr:col>116</xdr:col>
      <xdr:colOff>63500</xdr:colOff>
      <xdr:row>50</xdr:row>
      <xdr:rowOff>161326</xdr:rowOff>
    </xdr:to>
    <xdr:cxnSp macro="">
      <xdr:nvCxnSpPr>
        <xdr:cNvPr id="789" name="直線コネクタ 788"/>
        <xdr:cNvCxnSpPr/>
      </xdr:nvCxnSpPr>
      <xdr:spPr>
        <a:xfrm flipV="1">
          <a:off x="21323300" y="8628166"/>
          <a:ext cx="838200" cy="10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93479</xdr:rowOff>
    </xdr:from>
    <xdr:ext cx="469744" cy="259045"/>
    <xdr:sp macro="" textlink="">
      <xdr:nvSpPr>
        <xdr:cNvPr id="790" name="貸付金平均値テキスト"/>
        <xdr:cNvSpPr txBox="1"/>
      </xdr:nvSpPr>
      <xdr:spPr>
        <a:xfrm>
          <a:off x="22212300" y="986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1" name="フローチャート: 判断 790"/>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161326</xdr:rowOff>
    </xdr:from>
    <xdr:to>
      <xdr:col>111</xdr:col>
      <xdr:colOff>177800</xdr:colOff>
      <xdr:row>58</xdr:row>
      <xdr:rowOff>139700</xdr:rowOff>
    </xdr:to>
    <xdr:cxnSp macro="">
      <xdr:nvCxnSpPr>
        <xdr:cNvPr id="792" name="直線コネクタ 791"/>
        <xdr:cNvCxnSpPr/>
      </xdr:nvCxnSpPr>
      <xdr:spPr>
        <a:xfrm flipV="1">
          <a:off x="20434300" y="8733826"/>
          <a:ext cx="889000" cy="13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3" name="フローチャート: 判断 792"/>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80586</xdr:rowOff>
    </xdr:from>
    <xdr:ext cx="469744" cy="259045"/>
    <xdr:sp macro="" textlink="">
      <xdr:nvSpPr>
        <xdr:cNvPr id="794" name="テキスト ボックス 793"/>
        <xdr:cNvSpPr txBox="1"/>
      </xdr:nvSpPr>
      <xdr:spPr>
        <a:xfrm>
          <a:off x="21088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6" name="フローチャート: 判断 795"/>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7" name="テキスト ボックス 796"/>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799" name="フローチャート: 判断 798"/>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0" name="テキスト ボックス 799"/>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1" name="フローチャート: 判断 800"/>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2" name="テキスト ボックス 801"/>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4866</xdr:rowOff>
    </xdr:from>
    <xdr:to>
      <xdr:col>116</xdr:col>
      <xdr:colOff>114300</xdr:colOff>
      <xdr:row>50</xdr:row>
      <xdr:rowOff>106466</xdr:rowOff>
    </xdr:to>
    <xdr:sp macro="" textlink="">
      <xdr:nvSpPr>
        <xdr:cNvPr id="808" name="楕円 807"/>
        <xdr:cNvSpPr/>
      </xdr:nvSpPr>
      <xdr:spPr>
        <a:xfrm>
          <a:off x="22110700" y="8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129343</xdr:rowOff>
    </xdr:from>
    <xdr:ext cx="534377" cy="259045"/>
    <xdr:sp macro="" textlink="">
      <xdr:nvSpPr>
        <xdr:cNvPr id="809" name="貸付金該当値テキスト"/>
        <xdr:cNvSpPr txBox="1"/>
      </xdr:nvSpPr>
      <xdr:spPr>
        <a:xfrm>
          <a:off x="22212300" y="8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110526</xdr:rowOff>
    </xdr:from>
    <xdr:to>
      <xdr:col>112</xdr:col>
      <xdr:colOff>38100</xdr:colOff>
      <xdr:row>51</xdr:row>
      <xdr:rowOff>40676</xdr:rowOff>
    </xdr:to>
    <xdr:sp macro="" textlink="">
      <xdr:nvSpPr>
        <xdr:cNvPr id="810" name="楕円 809"/>
        <xdr:cNvSpPr/>
      </xdr:nvSpPr>
      <xdr:spPr>
        <a:xfrm>
          <a:off x="21272500" y="86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57203</xdr:rowOff>
    </xdr:from>
    <xdr:ext cx="534377" cy="259045"/>
    <xdr:sp macro="" textlink="">
      <xdr:nvSpPr>
        <xdr:cNvPr id="811" name="テキスト ボックス 810"/>
        <xdr:cNvSpPr txBox="1"/>
      </xdr:nvSpPr>
      <xdr:spPr>
        <a:xfrm>
          <a:off x="21056111" y="84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0" name="直線コネクタ 839"/>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1"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2" name="直線コネクタ 841"/>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3"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4" name="直線コネクタ 843"/>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29804</xdr:rowOff>
    </xdr:from>
    <xdr:to>
      <xdr:col>116</xdr:col>
      <xdr:colOff>63500</xdr:colOff>
      <xdr:row>75</xdr:row>
      <xdr:rowOff>95199</xdr:rowOff>
    </xdr:to>
    <xdr:cxnSp macro="">
      <xdr:nvCxnSpPr>
        <xdr:cNvPr id="845" name="直線コネクタ 844"/>
        <xdr:cNvCxnSpPr/>
      </xdr:nvCxnSpPr>
      <xdr:spPr>
        <a:xfrm>
          <a:off x="21323300" y="12888554"/>
          <a:ext cx="8382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6"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7" name="フローチャート: 判断 846"/>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12141</xdr:rowOff>
    </xdr:from>
    <xdr:to>
      <xdr:col>111</xdr:col>
      <xdr:colOff>177800</xdr:colOff>
      <xdr:row>75</xdr:row>
      <xdr:rowOff>29804</xdr:rowOff>
    </xdr:to>
    <xdr:cxnSp macro="">
      <xdr:nvCxnSpPr>
        <xdr:cNvPr id="848" name="直線コネクタ 847"/>
        <xdr:cNvCxnSpPr/>
      </xdr:nvCxnSpPr>
      <xdr:spPr>
        <a:xfrm>
          <a:off x="20434300" y="12870891"/>
          <a:ext cx="889000" cy="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49" name="フローチャート: 判断 848"/>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0" name="テキスト ボックス 849"/>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12141</xdr:rowOff>
    </xdr:from>
    <xdr:to>
      <xdr:col>107</xdr:col>
      <xdr:colOff>50800</xdr:colOff>
      <xdr:row>75</xdr:row>
      <xdr:rowOff>70510</xdr:rowOff>
    </xdr:to>
    <xdr:cxnSp macro="">
      <xdr:nvCxnSpPr>
        <xdr:cNvPr id="851" name="直線コネクタ 850"/>
        <xdr:cNvCxnSpPr/>
      </xdr:nvCxnSpPr>
      <xdr:spPr>
        <a:xfrm flipV="1">
          <a:off x="19545300" y="12870891"/>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2" name="フローチャート: 判断 851"/>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3" name="テキスト ボックス 852"/>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70510</xdr:rowOff>
    </xdr:from>
    <xdr:to>
      <xdr:col>102</xdr:col>
      <xdr:colOff>114300</xdr:colOff>
      <xdr:row>76</xdr:row>
      <xdr:rowOff>9596</xdr:rowOff>
    </xdr:to>
    <xdr:cxnSp macro="">
      <xdr:nvCxnSpPr>
        <xdr:cNvPr id="854" name="直線コネクタ 853"/>
        <xdr:cNvCxnSpPr/>
      </xdr:nvCxnSpPr>
      <xdr:spPr>
        <a:xfrm flipV="1">
          <a:off x="18656300" y="12929260"/>
          <a:ext cx="889000" cy="1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5" name="フローチャート: 判断 854"/>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6" name="テキスト ボックス 855"/>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7" name="フローチャート: 判断 856"/>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8" name="テキスト ボックス 857"/>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44399</xdr:rowOff>
    </xdr:from>
    <xdr:to>
      <xdr:col>116</xdr:col>
      <xdr:colOff>114300</xdr:colOff>
      <xdr:row>75</xdr:row>
      <xdr:rowOff>145999</xdr:rowOff>
    </xdr:to>
    <xdr:sp macro="" textlink="">
      <xdr:nvSpPr>
        <xdr:cNvPr id="864" name="楕円 863"/>
        <xdr:cNvSpPr/>
      </xdr:nvSpPr>
      <xdr:spPr>
        <a:xfrm>
          <a:off x="22110700" y="12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22826</xdr:rowOff>
    </xdr:from>
    <xdr:ext cx="534377" cy="259045"/>
    <xdr:sp macro="" textlink="">
      <xdr:nvSpPr>
        <xdr:cNvPr id="865" name="繰出金該当値テキスト"/>
        <xdr:cNvSpPr txBox="1"/>
      </xdr:nvSpPr>
      <xdr:spPr>
        <a:xfrm>
          <a:off x="22212300" y="128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150454</xdr:rowOff>
    </xdr:from>
    <xdr:to>
      <xdr:col>112</xdr:col>
      <xdr:colOff>38100</xdr:colOff>
      <xdr:row>75</xdr:row>
      <xdr:rowOff>80604</xdr:rowOff>
    </xdr:to>
    <xdr:sp macro="" textlink="">
      <xdr:nvSpPr>
        <xdr:cNvPr id="866" name="楕円 865"/>
        <xdr:cNvSpPr/>
      </xdr:nvSpPr>
      <xdr:spPr>
        <a:xfrm>
          <a:off x="21272500" y="128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71731</xdr:rowOff>
    </xdr:from>
    <xdr:ext cx="534377" cy="259045"/>
    <xdr:sp macro="" textlink="">
      <xdr:nvSpPr>
        <xdr:cNvPr id="867" name="テキスト ボックス 866"/>
        <xdr:cNvSpPr txBox="1"/>
      </xdr:nvSpPr>
      <xdr:spPr>
        <a:xfrm>
          <a:off x="21056111" y="129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132791</xdr:rowOff>
    </xdr:from>
    <xdr:to>
      <xdr:col>107</xdr:col>
      <xdr:colOff>101600</xdr:colOff>
      <xdr:row>75</xdr:row>
      <xdr:rowOff>62941</xdr:rowOff>
    </xdr:to>
    <xdr:sp macro="" textlink="">
      <xdr:nvSpPr>
        <xdr:cNvPr id="868" name="楕円 867"/>
        <xdr:cNvSpPr/>
      </xdr:nvSpPr>
      <xdr:spPr>
        <a:xfrm>
          <a:off x="20383500" y="128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54068</xdr:rowOff>
    </xdr:from>
    <xdr:ext cx="534377" cy="259045"/>
    <xdr:sp macro="" textlink="">
      <xdr:nvSpPr>
        <xdr:cNvPr id="869" name="テキスト ボックス 868"/>
        <xdr:cNvSpPr txBox="1"/>
      </xdr:nvSpPr>
      <xdr:spPr>
        <a:xfrm>
          <a:off x="20167111" y="12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19710</xdr:rowOff>
    </xdr:from>
    <xdr:to>
      <xdr:col>102</xdr:col>
      <xdr:colOff>165100</xdr:colOff>
      <xdr:row>75</xdr:row>
      <xdr:rowOff>121310</xdr:rowOff>
    </xdr:to>
    <xdr:sp macro="" textlink="">
      <xdr:nvSpPr>
        <xdr:cNvPr id="870" name="楕円 869"/>
        <xdr:cNvSpPr/>
      </xdr:nvSpPr>
      <xdr:spPr>
        <a:xfrm>
          <a:off x="19494500" y="12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112437</xdr:rowOff>
    </xdr:from>
    <xdr:ext cx="534377" cy="259045"/>
    <xdr:sp macro="" textlink="">
      <xdr:nvSpPr>
        <xdr:cNvPr id="871" name="テキスト ボックス 870"/>
        <xdr:cNvSpPr txBox="1"/>
      </xdr:nvSpPr>
      <xdr:spPr>
        <a:xfrm>
          <a:off x="19278111" y="129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130246</xdr:rowOff>
    </xdr:from>
    <xdr:to>
      <xdr:col>98</xdr:col>
      <xdr:colOff>38100</xdr:colOff>
      <xdr:row>76</xdr:row>
      <xdr:rowOff>60396</xdr:rowOff>
    </xdr:to>
    <xdr:sp macro="" textlink="">
      <xdr:nvSpPr>
        <xdr:cNvPr id="872" name="楕円 871"/>
        <xdr:cNvSpPr/>
      </xdr:nvSpPr>
      <xdr:spPr>
        <a:xfrm>
          <a:off x="18605500" y="129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51523</xdr:rowOff>
    </xdr:from>
    <xdr:ext cx="534377" cy="259045"/>
    <xdr:sp macro="" textlink="">
      <xdr:nvSpPr>
        <xdr:cNvPr id="873" name="テキスト ボックス 872"/>
        <xdr:cNvSpPr txBox="1"/>
      </xdr:nvSpPr>
      <xdr:spPr>
        <a:xfrm>
          <a:off x="18389111" y="130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は、平成２８年熊本地震の影響が続き災害復旧事業費については全国・熊本県平均を大きく上回った。平成２９年度から災害復旧事業が本格化したため、多くの事業を平成３０年度、令和元年度にかけて</a:t>
          </a:r>
          <a:r>
            <a:rPr kumimoji="1" lang="ja-JP" altLang="en-US" sz="1100">
              <a:solidFill>
                <a:sysClr val="windowText" lastClr="000000"/>
              </a:solidFill>
              <a:effectLst/>
              <a:latin typeface="+mn-lt"/>
              <a:ea typeface="+mn-ea"/>
              <a:cs typeface="+mn-cs"/>
            </a:rPr>
            <a:t>実施した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普通建設事業費（うち更新整備）については、</a:t>
          </a:r>
          <a:r>
            <a:rPr kumimoji="1" lang="ja-JP" altLang="en-US" sz="1100">
              <a:solidFill>
                <a:sysClr val="windowText" lastClr="000000"/>
              </a:solidFill>
              <a:effectLst/>
              <a:latin typeface="+mn-lt"/>
              <a:ea typeface="+mn-ea"/>
              <a:cs typeface="+mn-cs"/>
            </a:rPr>
            <a:t>小</a:t>
          </a:r>
          <a:r>
            <a:rPr kumimoji="1" lang="ja-JP" altLang="ja-JP" sz="1100">
              <a:solidFill>
                <a:sysClr val="windowText" lastClr="000000"/>
              </a:solidFill>
              <a:effectLst/>
              <a:latin typeface="+mn-lt"/>
              <a:ea typeface="+mn-ea"/>
              <a:cs typeface="+mn-cs"/>
            </a:rPr>
            <a:t>規模住宅地区等改良事業などの実施により前年度より</a:t>
          </a:r>
          <a:r>
            <a:rPr kumimoji="1" lang="ja-JP" altLang="en-US" sz="1100">
              <a:solidFill>
                <a:sysClr val="windowText" lastClr="000000"/>
              </a:solidFill>
              <a:effectLst/>
              <a:latin typeface="+mn-lt"/>
              <a:ea typeface="+mn-ea"/>
              <a:cs typeface="+mn-cs"/>
            </a:rPr>
            <a:t>１００，２８１円</a:t>
          </a:r>
          <a:r>
            <a:rPr kumimoji="1" lang="ja-JP" altLang="ja-JP" sz="1100">
              <a:solidFill>
                <a:sysClr val="windowText" lastClr="000000"/>
              </a:solidFill>
              <a:effectLst/>
              <a:latin typeface="+mn-lt"/>
              <a:ea typeface="+mn-ea"/>
              <a:cs typeface="+mn-cs"/>
            </a:rPr>
            <a:t>増。類似団体と比較して一人当たりのコストが最も高い状況となっている。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貸付金は、熊本地震からの災害復旧に係る事業資金を南阿蘇鉄道に貸付た</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め、類似団体と比較して一人当たりのコストが最も高い状況となっている。</a:t>
          </a:r>
          <a:r>
            <a:rPr kumimoji="1" lang="ja-JP" altLang="ja-JP" sz="1100">
              <a:solidFill>
                <a:schemeClr val="dk1"/>
              </a:solidFill>
              <a:effectLst/>
              <a:latin typeface="+mn-lt"/>
              <a:ea typeface="+mn-ea"/>
              <a:cs typeface="+mn-cs"/>
            </a:rPr>
            <a:t>これらは熊本地震関連の事業である。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公債費は、上記貸付のために借入れた熊本県市町村振興資金の償還が含まれていることもあり、</a:t>
          </a:r>
          <a:r>
            <a:rPr kumimoji="1" lang="ja-JP" altLang="ja-JP" sz="1100">
              <a:solidFill>
                <a:schemeClr val="dk1"/>
              </a:solidFill>
              <a:effectLst/>
              <a:latin typeface="+mn-lt"/>
              <a:ea typeface="+mn-ea"/>
              <a:cs typeface="+mn-cs"/>
            </a:rPr>
            <a:t>類似団体と比較して一人当たりのコストが</a:t>
          </a:r>
          <a:r>
            <a:rPr kumimoji="1" lang="ja-JP" altLang="en-US" sz="1100">
              <a:solidFill>
                <a:schemeClr val="dk1"/>
              </a:solidFill>
              <a:effectLst/>
              <a:latin typeface="+mn-lt"/>
              <a:ea typeface="+mn-ea"/>
              <a:cs typeface="+mn-cs"/>
            </a:rPr>
            <a:t>２番目に</a:t>
          </a:r>
          <a:r>
            <a:rPr kumimoji="1" lang="ja-JP" altLang="ja-JP" sz="1100">
              <a:solidFill>
                <a:schemeClr val="dk1"/>
              </a:solidFill>
              <a:effectLst/>
              <a:latin typeface="+mn-lt"/>
              <a:ea typeface="+mn-ea"/>
              <a:cs typeface="+mn-cs"/>
            </a:rPr>
            <a:t>高い状況となっている。</a:t>
          </a:r>
          <a:endParaRPr lang="ja-JP" altLang="ja-JP" sz="1400">
            <a:effectLst/>
          </a:endParaRPr>
        </a:p>
        <a:p>
          <a:r>
            <a:rPr kumimoji="1" lang="ja-JP" altLang="ja-JP" sz="1100">
              <a:solidFill>
                <a:schemeClr val="dk1"/>
              </a:solidFill>
              <a:effectLst/>
              <a:latin typeface="+mn-lt"/>
              <a:ea typeface="+mn-ea"/>
              <a:cs typeface="+mn-cs"/>
            </a:rPr>
            <a:t>今後は、熊本地震に係る地方債の償還</a:t>
          </a:r>
          <a:r>
            <a:rPr kumimoji="1" lang="ja-JP" altLang="en-US" sz="1100">
              <a:solidFill>
                <a:schemeClr val="dk1"/>
              </a:solidFill>
              <a:effectLst/>
              <a:latin typeface="+mn-lt"/>
              <a:ea typeface="+mn-ea"/>
              <a:cs typeface="+mn-cs"/>
            </a:rPr>
            <a:t>が本格化することや、</a:t>
          </a:r>
          <a:r>
            <a:rPr kumimoji="1" lang="ja-JP" altLang="ja-JP" sz="1100">
              <a:solidFill>
                <a:schemeClr val="dk1"/>
              </a:solidFill>
              <a:effectLst/>
              <a:latin typeface="+mn-lt"/>
              <a:ea typeface="+mn-ea"/>
              <a:cs typeface="+mn-cs"/>
            </a:rPr>
            <a:t>普通交付税に係る合併算定替の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よる依存財源の減少に</a:t>
          </a:r>
          <a:r>
            <a:rPr kumimoji="1" lang="ja-JP" altLang="ja-JP" sz="1100">
              <a:solidFill>
                <a:schemeClr val="dk1"/>
              </a:solidFill>
              <a:effectLst/>
              <a:latin typeface="+mn-lt"/>
              <a:ea typeface="+mn-ea"/>
              <a:cs typeface="+mn-cs"/>
            </a:rPr>
            <a:t>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基金の取り崩し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不可欠なものとなる見込みであり、事業を行う際は過疎対策事業債や合併特例事業債など交付税算入率の高い地方債を活用し、公共施設の効率的な利活用の見直しを行うことで経費の削減を図り財政の健全化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10,444
10,352
137.32
17,315,772
16,383,129
818,504
5,031,737
20,577,675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154178</xdr:rowOff>
    </xdr:from>
    <xdr:to>
      <xdr:col>24</xdr:col>
      <xdr:colOff>63500</xdr:colOff>
      <xdr:row>33</xdr:row>
      <xdr:rowOff>162179</xdr:rowOff>
    </xdr:to>
    <xdr:cxnSp macro="">
      <xdr:nvCxnSpPr>
        <xdr:cNvPr id="61" name="直線コネクタ 60"/>
        <xdr:cNvCxnSpPr/>
      </xdr:nvCxnSpPr>
      <xdr:spPr>
        <a:xfrm>
          <a:off x="3797300" y="581202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40259</xdr:rowOff>
    </xdr:from>
    <xdr:to>
      <xdr:col>19</xdr:col>
      <xdr:colOff>177800</xdr:colOff>
      <xdr:row>33</xdr:row>
      <xdr:rowOff>154178</xdr:rowOff>
    </xdr:to>
    <xdr:cxnSp macro="">
      <xdr:nvCxnSpPr>
        <xdr:cNvPr id="64" name="直線コネクタ 63"/>
        <xdr:cNvCxnSpPr/>
      </xdr:nvCxnSpPr>
      <xdr:spPr>
        <a:xfrm>
          <a:off x="2908300" y="569810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40259</xdr:rowOff>
    </xdr:from>
    <xdr:to>
      <xdr:col>15</xdr:col>
      <xdr:colOff>50800</xdr:colOff>
      <xdr:row>33</xdr:row>
      <xdr:rowOff>42545</xdr:rowOff>
    </xdr:to>
    <xdr:cxnSp macro="">
      <xdr:nvCxnSpPr>
        <xdr:cNvPr id="67" name="直線コネクタ 66"/>
        <xdr:cNvCxnSpPr/>
      </xdr:nvCxnSpPr>
      <xdr:spPr>
        <a:xfrm flipV="1">
          <a:off x="2019300" y="56981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137414</xdr:rowOff>
    </xdr:from>
    <xdr:to>
      <xdr:col>10</xdr:col>
      <xdr:colOff>114300</xdr:colOff>
      <xdr:row>33</xdr:row>
      <xdr:rowOff>42545</xdr:rowOff>
    </xdr:to>
    <xdr:cxnSp macro="">
      <xdr:nvCxnSpPr>
        <xdr:cNvPr id="70" name="直線コネクタ 69"/>
        <xdr:cNvCxnSpPr/>
      </xdr:nvCxnSpPr>
      <xdr:spPr>
        <a:xfrm>
          <a:off x="1130300" y="5623814"/>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111379</xdr:rowOff>
    </xdr:from>
    <xdr:to>
      <xdr:col>24</xdr:col>
      <xdr:colOff>114300</xdr:colOff>
      <xdr:row>34</xdr:row>
      <xdr:rowOff>41529</xdr:rowOff>
    </xdr:to>
    <xdr:sp macro="" textlink="">
      <xdr:nvSpPr>
        <xdr:cNvPr id="80" name="楕円 79"/>
        <xdr:cNvSpPr/>
      </xdr:nvSpPr>
      <xdr:spPr>
        <a:xfrm>
          <a:off x="45847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134256</xdr:rowOff>
    </xdr:from>
    <xdr:ext cx="469744" cy="259045"/>
    <xdr:sp macro="" textlink="">
      <xdr:nvSpPr>
        <xdr:cNvPr id="81" name="議会費該当値テキスト"/>
        <xdr:cNvSpPr txBox="1"/>
      </xdr:nvSpPr>
      <xdr:spPr>
        <a:xfrm>
          <a:off x="4686300"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103378</xdr:rowOff>
    </xdr:from>
    <xdr:to>
      <xdr:col>20</xdr:col>
      <xdr:colOff>38100</xdr:colOff>
      <xdr:row>34</xdr:row>
      <xdr:rowOff>33528</xdr:rowOff>
    </xdr:to>
    <xdr:sp macro="" textlink="">
      <xdr:nvSpPr>
        <xdr:cNvPr id="82" name="楕円 81"/>
        <xdr:cNvSpPr/>
      </xdr:nvSpPr>
      <xdr:spPr>
        <a:xfrm>
          <a:off x="37465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50055</xdr:rowOff>
    </xdr:from>
    <xdr:ext cx="469744" cy="259045"/>
    <xdr:sp macro="" textlink="">
      <xdr:nvSpPr>
        <xdr:cNvPr id="83" name="テキスト ボックス 82"/>
        <xdr:cNvSpPr txBox="1"/>
      </xdr:nvSpPr>
      <xdr:spPr>
        <a:xfrm>
          <a:off x="3562428" y="55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160909</xdr:rowOff>
    </xdr:from>
    <xdr:to>
      <xdr:col>15</xdr:col>
      <xdr:colOff>101600</xdr:colOff>
      <xdr:row>33</xdr:row>
      <xdr:rowOff>91059</xdr:rowOff>
    </xdr:to>
    <xdr:sp macro="" textlink="">
      <xdr:nvSpPr>
        <xdr:cNvPr id="84" name="楕円 83"/>
        <xdr:cNvSpPr/>
      </xdr:nvSpPr>
      <xdr:spPr>
        <a:xfrm>
          <a:off x="2857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107586</xdr:rowOff>
    </xdr:from>
    <xdr:ext cx="469744" cy="259045"/>
    <xdr:sp macro="" textlink="">
      <xdr:nvSpPr>
        <xdr:cNvPr id="85" name="テキスト ボックス 84"/>
        <xdr:cNvSpPr txBox="1"/>
      </xdr:nvSpPr>
      <xdr:spPr>
        <a:xfrm>
          <a:off x="2673428"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163195</xdr:rowOff>
    </xdr:from>
    <xdr:to>
      <xdr:col>10</xdr:col>
      <xdr:colOff>165100</xdr:colOff>
      <xdr:row>33</xdr:row>
      <xdr:rowOff>93345</xdr:rowOff>
    </xdr:to>
    <xdr:sp macro="" textlink="">
      <xdr:nvSpPr>
        <xdr:cNvPr id="86" name="楕円 85"/>
        <xdr:cNvSpPr/>
      </xdr:nvSpPr>
      <xdr:spPr>
        <a:xfrm>
          <a:off x="1968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109872</xdr:rowOff>
    </xdr:from>
    <xdr:ext cx="469744" cy="259045"/>
    <xdr:sp macro="" textlink="">
      <xdr:nvSpPr>
        <xdr:cNvPr id="87" name="テキスト ボックス 86"/>
        <xdr:cNvSpPr txBox="1"/>
      </xdr:nvSpPr>
      <xdr:spPr>
        <a:xfrm>
          <a:off x="1784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86614</xdr:rowOff>
    </xdr:from>
    <xdr:to>
      <xdr:col>6</xdr:col>
      <xdr:colOff>38100</xdr:colOff>
      <xdr:row>33</xdr:row>
      <xdr:rowOff>16764</xdr:rowOff>
    </xdr:to>
    <xdr:sp macro="" textlink="">
      <xdr:nvSpPr>
        <xdr:cNvPr id="88" name="楕円 87"/>
        <xdr:cNvSpPr/>
      </xdr:nvSpPr>
      <xdr:spPr>
        <a:xfrm>
          <a:off x="1079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33291</xdr:rowOff>
    </xdr:from>
    <xdr:ext cx="469744" cy="259045"/>
    <xdr:sp macro="" textlink="">
      <xdr:nvSpPr>
        <xdr:cNvPr id="89" name="テキスト ボックス 88"/>
        <xdr:cNvSpPr txBox="1"/>
      </xdr:nvSpPr>
      <xdr:spPr>
        <a:xfrm>
          <a:off x="895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98009</xdr:rowOff>
    </xdr:from>
    <xdr:to>
      <xdr:col>24</xdr:col>
      <xdr:colOff>63500</xdr:colOff>
      <xdr:row>57</xdr:row>
      <xdr:rowOff>15046</xdr:rowOff>
    </xdr:to>
    <xdr:cxnSp macro="">
      <xdr:nvCxnSpPr>
        <xdr:cNvPr id="118" name="直線コネクタ 117"/>
        <xdr:cNvCxnSpPr/>
      </xdr:nvCxnSpPr>
      <xdr:spPr>
        <a:xfrm flipV="1">
          <a:off x="3797300" y="9699209"/>
          <a:ext cx="838200" cy="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19" name="総務費平均値テキスト"/>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73378</xdr:rowOff>
    </xdr:from>
    <xdr:to>
      <xdr:col>19</xdr:col>
      <xdr:colOff>177800</xdr:colOff>
      <xdr:row>57</xdr:row>
      <xdr:rowOff>15046</xdr:rowOff>
    </xdr:to>
    <xdr:cxnSp macro="">
      <xdr:nvCxnSpPr>
        <xdr:cNvPr id="121" name="直線コネクタ 120"/>
        <xdr:cNvCxnSpPr/>
      </xdr:nvCxnSpPr>
      <xdr:spPr>
        <a:xfrm>
          <a:off x="2908300" y="9503128"/>
          <a:ext cx="889000" cy="2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3" name="テキスト ボックス 122"/>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73378</xdr:rowOff>
    </xdr:from>
    <xdr:to>
      <xdr:col>15</xdr:col>
      <xdr:colOff>50800</xdr:colOff>
      <xdr:row>56</xdr:row>
      <xdr:rowOff>51992</xdr:rowOff>
    </xdr:to>
    <xdr:cxnSp macro="">
      <xdr:nvCxnSpPr>
        <xdr:cNvPr id="124" name="直線コネクタ 123"/>
        <xdr:cNvCxnSpPr/>
      </xdr:nvCxnSpPr>
      <xdr:spPr>
        <a:xfrm flipV="1">
          <a:off x="2019300" y="9503128"/>
          <a:ext cx="889000" cy="1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159320</xdr:rowOff>
    </xdr:from>
    <xdr:ext cx="599010" cy="259045"/>
    <xdr:sp macro="" textlink="">
      <xdr:nvSpPr>
        <xdr:cNvPr id="126" name="テキスト ボックス 125"/>
        <xdr:cNvSpPr txBox="1"/>
      </xdr:nvSpPr>
      <xdr:spPr>
        <a:xfrm>
          <a:off x="2608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51992</xdr:rowOff>
    </xdr:from>
    <xdr:to>
      <xdr:col>10</xdr:col>
      <xdr:colOff>114300</xdr:colOff>
      <xdr:row>57</xdr:row>
      <xdr:rowOff>78428</xdr:rowOff>
    </xdr:to>
    <xdr:cxnSp macro="">
      <xdr:nvCxnSpPr>
        <xdr:cNvPr id="127" name="直線コネクタ 126"/>
        <xdr:cNvCxnSpPr/>
      </xdr:nvCxnSpPr>
      <xdr:spPr>
        <a:xfrm flipV="1">
          <a:off x="1130300" y="9653192"/>
          <a:ext cx="889000" cy="1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9857</xdr:rowOff>
    </xdr:from>
    <xdr:ext cx="599010" cy="259045"/>
    <xdr:sp macro="" textlink="">
      <xdr:nvSpPr>
        <xdr:cNvPr id="129" name="テキスト ボックス 128"/>
        <xdr:cNvSpPr txBox="1"/>
      </xdr:nvSpPr>
      <xdr:spPr>
        <a:xfrm>
          <a:off x="1719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1" name="テキスト ボックス 130"/>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47209</xdr:rowOff>
    </xdr:from>
    <xdr:to>
      <xdr:col>24</xdr:col>
      <xdr:colOff>114300</xdr:colOff>
      <xdr:row>56</xdr:row>
      <xdr:rowOff>148809</xdr:rowOff>
    </xdr:to>
    <xdr:sp macro="" textlink="">
      <xdr:nvSpPr>
        <xdr:cNvPr id="137" name="楕円 136"/>
        <xdr:cNvSpPr/>
      </xdr:nvSpPr>
      <xdr:spPr>
        <a:xfrm>
          <a:off x="4584700" y="96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70086</xdr:rowOff>
    </xdr:from>
    <xdr:ext cx="599010" cy="259045"/>
    <xdr:sp macro="" textlink="">
      <xdr:nvSpPr>
        <xdr:cNvPr id="138" name="総務費該当値テキスト"/>
        <xdr:cNvSpPr txBox="1"/>
      </xdr:nvSpPr>
      <xdr:spPr>
        <a:xfrm>
          <a:off x="4686300" y="949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135696</xdr:rowOff>
    </xdr:from>
    <xdr:to>
      <xdr:col>20</xdr:col>
      <xdr:colOff>38100</xdr:colOff>
      <xdr:row>57</xdr:row>
      <xdr:rowOff>65846</xdr:rowOff>
    </xdr:to>
    <xdr:sp macro="" textlink="">
      <xdr:nvSpPr>
        <xdr:cNvPr id="139" name="楕円 138"/>
        <xdr:cNvSpPr/>
      </xdr:nvSpPr>
      <xdr:spPr>
        <a:xfrm>
          <a:off x="3746500" y="97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82373</xdr:rowOff>
    </xdr:from>
    <xdr:ext cx="599010" cy="259045"/>
    <xdr:sp macro="" textlink="">
      <xdr:nvSpPr>
        <xdr:cNvPr id="140" name="テキスト ボックス 139"/>
        <xdr:cNvSpPr txBox="1"/>
      </xdr:nvSpPr>
      <xdr:spPr>
        <a:xfrm>
          <a:off x="3497795" y="95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22578</xdr:rowOff>
    </xdr:from>
    <xdr:to>
      <xdr:col>15</xdr:col>
      <xdr:colOff>101600</xdr:colOff>
      <xdr:row>55</xdr:row>
      <xdr:rowOff>124178</xdr:rowOff>
    </xdr:to>
    <xdr:sp macro="" textlink="">
      <xdr:nvSpPr>
        <xdr:cNvPr id="141" name="楕円 140"/>
        <xdr:cNvSpPr/>
      </xdr:nvSpPr>
      <xdr:spPr>
        <a:xfrm>
          <a:off x="2857500" y="94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140705</xdr:rowOff>
    </xdr:from>
    <xdr:ext cx="599010" cy="259045"/>
    <xdr:sp macro="" textlink="">
      <xdr:nvSpPr>
        <xdr:cNvPr id="142" name="テキスト ボックス 141"/>
        <xdr:cNvSpPr txBox="1"/>
      </xdr:nvSpPr>
      <xdr:spPr>
        <a:xfrm>
          <a:off x="2608795" y="922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1192</xdr:rowOff>
    </xdr:from>
    <xdr:to>
      <xdr:col>10</xdr:col>
      <xdr:colOff>165100</xdr:colOff>
      <xdr:row>56</xdr:row>
      <xdr:rowOff>102792</xdr:rowOff>
    </xdr:to>
    <xdr:sp macro="" textlink="">
      <xdr:nvSpPr>
        <xdr:cNvPr id="143" name="楕円 142"/>
        <xdr:cNvSpPr/>
      </xdr:nvSpPr>
      <xdr:spPr>
        <a:xfrm>
          <a:off x="1968500" y="96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119319</xdr:rowOff>
    </xdr:from>
    <xdr:ext cx="599010" cy="259045"/>
    <xdr:sp macro="" textlink="">
      <xdr:nvSpPr>
        <xdr:cNvPr id="144" name="テキスト ボックス 143"/>
        <xdr:cNvSpPr txBox="1"/>
      </xdr:nvSpPr>
      <xdr:spPr>
        <a:xfrm>
          <a:off x="1719795" y="937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27628</xdr:rowOff>
    </xdr:from>
    <xdr:to>
      <xdr:col>6</xdr:col>
      <xdr:colOff>38100</xdr:colOff>
      <xdr:row>57</xdr:row>
      <xdr:rowOff>129228</xdr:rowOff>
    </xdr:to>
    <xdr:sp macro="" textlink="">
      <xdr:nvSpPr>
        <xdr:cNvPr id="145" name="楕円 144"/>
        <xdr:cNvSpPr/>
      </xdr:nvSpPr>
      <xdr:spPr>
        <a:xfrm>
          <a:off x="1079500" y="98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145755</xdr:rowOff>
    </xdr:from>
    <xdr:ext cx="599010" cy="259045"/>
    <xdr:sp macro="" textlink="">
      <xdr:nvSpPr>
        <xdr:cNvPr id="146" name="テキスト ボックス 145"/>
        <xdr:cNvSpPr txBox="1"/>
      </xdr:nvSpPr>
      <xdr:spPr>
        <a:xfrm>
          <a:off x="830795" y="95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98777</xdr:rowOff>
    </xdr:from>
    <xdr:to>
      <xdr:col>24</xdr:col>
      <xdr:colOff>62865</xdr:colOff>
      <xdr:row>79</xdr:row>
      <xdr:rowOff>15464</xdr:rowOff>
    </xdr:to>
    <xdr:cxnSp macro="">
      <xdr:nvCxnSpPr>
        <xdr:cNvPr id="171" name="直線コネクタ 170"/>
        <xdr:cNvCxnSpPr/>
      </xdr:nvCxnSpPr>
      <xdr:spPr>
        <a:xfrm flipV="1">
          <a:off x="4633595" y="12957527"/>
          <a:ext cx="1270" cy="60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19291</xdr:rowOff>
    </xdr:from>
    <xdr:ext cx="599010" cy="259045"/>
    <xdr:sp macro="" textlink="">
      <xdr:nvSpPr>
        <xdr:cNvPr id="172" name="民生費最小値テキスト"/>
        <xdr:cNvSpPr txBox="1"/>
      </xdr:nvSpPr>
      <xdr:spPr>
        <a:xfrm>
          <a:off x="4686300" y="135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15464</xdr:rowOff>
    </xdr:from>
    <xdr:to>
      <xdr:col>24</xdr:col>
      <xdr:colOff>152400</xdr:colOff>
      <xdr:row>79</xdr:row>
      <xdr:rowOff>15464</xdr:rowOff>
    </xdr:to>
    <xdr:cxnSp macro="">
      <xdr:nvCxnSpPr>
        <xdr:cNvPr id="173" name="直線コネクタ 172"/>
        <xdr:cNvCxnSpPr/>
      </xdr:nvCxnSpPr>
      <xdr:spPr>
        <a:xfrm>
          <a:off x="4546600" y="1356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45454</xdr:rowOff>
    </xdr:from>
    <xdr:ext cx="599010" cy="259045"/>
    <xdr:sp macro="" textlink="">
      <xdr:nvSpPr>
        <xdr:cNvPr id="174" name="民生費最大値テキスト"/>
        <xdr:cNvSpPr txBox="1"/>
      </xdr:nvSpPr>
      <xdr:spPr>
        <a:xfrm>
          <a:off x="4686300" y="127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98777</xdr:rowOff>
    </xdr:from>
    <xdr:to>
      <xdr:col>24</xdr:col>
      <xdr:colOff>152400</xdr:colOff>
      <xdr:row>75</xdr:row>
      <xdr:rowOff>98777</xdr:rowOff>
    </xdr:to>
    <xdr:cxnSp macro="">
      <xdr:nvCxnSpPr>
        <xdr:cNvPr id="175" name="直線コネクタ 174"/>
        <xdr:cNvCxnSpPr/>
      </xdr:nvCxnSpPr>
      <xdr:spPr>
        <a:xfrm>
          <a:off x="4546600" y="1295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158483</xdr:rowOff>
    </xdr:from>
    <xdr:to>
      <xdr:col>24</xdr:col>
      <xdr:colOff>63500</xdr:colOff>
      <xdr:row>77</xdr:row>
      <xdr:rowOff>15673</xdr:rowOff>
    </xdr:to>
    <xdr:cxnSp macro="">
      <xdr:nvCxnSpPr>
        <xdr:cNvPr id="176" name="直線コネクタ 175"/>
        <xdr:cNvCxnSpPr/>
      </xdr:nvCxnSpPr>
      <xdr:spPr>
        <a:xfrm>
          <a:off x="3797300" y="13188683"/>
          <a:ext cx="8382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41949</xdr:rowOff>
    </xdr:from>
    <xdr:ext cx="599010" cy="259045"/>
    <xdr:sp macro="" textlink="">
      <xdr:nvSpPr>
        <xdr:cNvPr id="177" name="民生費平均値テキスト"/>
        <xdr:cNvSpPr txBox="1"/>
      </xdr:nvSpPr>
      <xdr:spPr>
        <a:xfrm>
          <a:off x="4686300" y="13243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63522</xdr:rowOff>
    </xdr:from>
    <xdr:to>
      <xdr:col>24</xdr:col>
      <xdr:colOff>114300</xdr:colOff>
      <xdr:row>77</xdr:row>
      <xdr:rowOff>165122</xdr:rowOff>
    </xdr:to>
    <xdr:sp macro="" textlink="">
      <xdr:nvSpPr>
        <xdr:cNvPr id="178" name="フローチャート: 判断 177"/>
        <xdr:cNvSpPr/>
      </xdr:nvSpPr>
      <xdr:spPr>
        <a:xfrm>
          <a:off x="45847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123930</xdr:rowOff>
    </xdr:from>
    <xdr:to>
      <xdr:col>19</xdr:col>
      <xdr:colOff>177800</xdr:colOff>
      <xdr:row>76</xdr:row>
      <xdr:rowOff>158483</xdr:rowOff>
    </xdr:to>
    <xdr:cxnSp macro="">
      <xdr:nvCxnSpPr>
        <xdr:cNvPr id="179" name="直線コネクタ 178"/>
        <xdr:cNvCxnSpPr/>
      </xdr:nvCxnSpPr>
      <xdr:spPr>
        <a:xfrm>
          <a:off x="2908300" y="13154130"/>
          <a:ext cx="8890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87948</xdr:rowOff>
    </xdr:from>
    <xdr:to>
      <xdr:col>20</xdr:col>
      <xdr:colOff>38100</xdr:colOff>
      <xdr:row>78</xdr:row>
      <xdr:rowOff>18098</xdr:rowOff>
    </xdr:to>
    <xdr:sp macro="" textlink="">
      <xdr:nvSpPr>
        <xdr:cNvPr id="180" name="フローチャート: 判断 179"/>
        <xdr:cNvSpPr/>
      </xdr:nvSpPr>
      <xdr:spPr>
        <a:xfrm>
          <a:off x="3746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9225</xdr:rowOff>
    </xdr:from>
    <xdr:ext cx="599010" cy="259045"/>
    <xdr:sp macro="" textlink="">
      <xdr:nvSpPr>
        <xdr:cNvPr id="181" name="テキスト ボックス 180"/>
        <xdr:cNvSpPr txBox="1"/>
      </xdr:nvSpPr>
      <xdr:spPr>
        <a:xfrm>
          <a:off x="3497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116162</xdr:rowOff>
    </xdr:from>
    <xdr:to>
      <xdr:col>15</xdr:col>
      <xdr:colOff>50800</xdr:colOff>
      <xdr:row>76</xdr:row>
      <xdr:rowOff>123930</xdr:rowOff>
    </xdr:to>
    <xdr:cxnSp macro="">
      <xdr:nvCxnSpPr>
        <xdr:cNvPr id="182" name="直線コネクタ 181"/>
        <xdr:cNvCxnSpPr/>
      </xdr:nvCxnSpPr>
      <xdr:spPr>
        <a:xfrm>
          <a:off x="2019300" y="12289112"/>
          <a:ext cx="889000" cy="8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72704</xdr:rowOff>
    </xdr:from>
    <xdr:to>
      <xdr:col>15</xdr:col>
      <xdr:colOff>101600</xdr:colOff>
      <xdr:row>78</xdr:row>
      <xdr:rowOff>2854</xdr:rowOff>
    </xdr:to>
    <xdr:sp macro="" textlink="">
      <xdr:nvSpPr>
        <xdr:cNvPr id="183" name="フローチャート: 判断 182"/>
        <xdr:cNvSpPr/>
      </xdr:nvSpPr>
      <xdr:spPr>
        <a:xfrm>
          <a:off x="2857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165431</xdr:rowOff>
    </xdr:from>
    <xdr:ext cx="599010" cy="259045"/>
    <xdr:sp macro="" textlink="">
      <xdr:nvSpPr>
        <xdr:cNvPr id="184" name="テキスト ボックス 183"/>
        <xdr:cNvSpPr txBox="1"/>
      </xdr:nvSpPr>
      <xdr:spPr>
        <a:xfrm>
          <a:off x="2608795" y="133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116162</xdr:rowOff>
    </xdr:from>
    <xdr:to>
      <xdr:col>10</xdr:col>
      <xdr:colOff>114300</xdr:colOff>
      <xdr:row>78</xdr:row>
      <xdr:rowOff>7432</xdr:rowOff>
    </xdr:to>
    <xdr:cxnSp macro="">
      <xdr:nvCxnSpPr>
        <xdr:cNvPr id="185" name="直線コネクタ 184"/>
        <xdr:cNvCxnSpPr/>
      </xdr:nvCxnSpPr>
      <xdr:spPr>
        <a:xfrm flipV="1">
          <a:off x="1130300" y="12289112"/>
          <a:ext cx="889000" cy="109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55132</xdr:rowOff>
    </xdr:from>
    <xdr:to>
      <xdr:col>10</xdr:col>
      <xdr:colOff>165100</xdr:colOff>
      <xdr:row>77</xdr:row>
      <xdr:rowOff>156732</xdr:rowOff>
    </xdr:to>
    <xdr:sp macro="" textlink="">
      <xdr:nvSpPr>
        <xdr:cNvPr id="186" name="フローチャート: 判断 185"/>
        <xdr:cNvSpPr/>
      </xdr:nvSpPr>
      <xdr:spPr>
        <a:xfrm>
          <a:off x="19685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147859</xdr:rowOff>
    </xdr:from>
    <xdr:ext cx="599010" cy="259045"/>
    <xdr:sp macro="" textlink="">
      <xdr:nvSpPr>
        <xdr:cNvPr id="187" name="テキスト ボックス 186"/>
        <xdr:cNvSpPr txBox="1"/>
      </xdr:nvSpPr>
      <xdr:spPr>
        <a:xfrm>
          <a:off x="1719795" y="133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129370</xdr:rowOff>
    </xdr:from>
    <xdr:to>
      <xdr:col>6</xdr:col>
      <xdr:colOff>38100</xdr:colOff>
      <xdr:row>78</xdr:row>
      <xdr:rowOff>59520</xdr:rowOff>
    </xdr:to>
    <xdr:sp macro="" textlink="">
      <xdr:nvSpPr>
        <xdr:cNvPr id="188" name="フローチャート: 判断 187"/>
        <xdr:cNvSpPr/>
      </xdr:nvSpPr>
      <xdr:spPr>
        <a:xfrm>
          <a:off x="1079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50647</xdr:rowOff>
    </xdr:from>
    <xdr:ext cx="599010" cy="259045"/>
    <xdr:sp macro="" textlink="">
      <xdr:nvSpPr>
        <xdr:cNvPr id="189" name="テキスト ボックス 188"/>
        <xdr:cNvSpPr txBox="1"/>
      </xdr:nvSpPr>
      <xdr:spPr>
        <a:xfrm>
          <a:off x="830795"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136323</xdr:rowOff>
    </xdr:from>
    <xdr:to>
      <xdr:col>24</xdr:col>
      <xdr:colOff>114300</xdr:colOff>
      <xdr:row>77</xdr:row>
      <xdr:rowOff>66473</xdr:rowOff>
    </xdr:to>
    <xdr:sp macro="" textlink="">
      <xdr:nvSpPr>
        <xdr:cNvPr id="195" name="楕円 194"/>
        <xdr:cNvSpPr/>
      </xdr:nvSpPr>
      <xdr:spPr>
        <a:xfrm>
          <a:off x="4584700" y="131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159200</xdr:rowOff>
    </xdr:from>
    <xdr:ext cx="599010" cy="259045"/>
    <xdr:sp macro="" textlink="">
      <xdr:nvSpPr>
        <xdr:cNvPr id="196" name="民生費該当値テキスト"/>
        <xdr:cNvSpPr txBox="1"/>
      </xdr:nvSpPr>
      <xdr:spPr>
        <a:xfrm>
          <a:off x="4686300" y="1301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107683</xdr:rowOff>
    </xdr:from>
    <xdr:to>
      <xdr:col>20</xdr:col>
      <xdr:colOff>38100</xdr:colOff>
      <xdr:row>77</xdr:row>
      <xdr:rowOff>37833</xdr:rowOff>
    </xdr:to>
    <xdr:sp macro="" textlink="">
      <xdr:nvSpPr>
        <xdr:cNvPr id="197" name="楕円 196"/>
        <xdr:cNvSpPr/>
      </xdr:nvSpPr>
      <xdr:spPr>
        <a:xfrm>
          <a:off x="3746500" y="13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54360</xdr:rowOff>
    </xdr:from>
    <xdr:ext cx="599010" cy="259045"/>
    <xdr:sp macro="" textlink="">
      <xdr:nvSpPr>
        <xdr:cNvPr id="198" name="テキスト ボックス 197"/>
        <xdr:cNvSpPr txBox="1"/>
      </xdr:nvSpPr>
      <xdr:spPr>
        <a:xfrm>
          <a:off x="3497795" y="129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73130</xdr:rowOff>
    </xdr:from>
    <xdr:to>
      <xdr:col>15</xdr:col>
      <xdr:colOff>101600</xdr:colOff>
      <xdr:row>77</xdr:row>
      <xdr:rowOff>3280</xdr:rowOff>
    </xdr:to>
    <xdr:sp macro="" textlink="">
      <xdr:nvSpPr>
        <xdr:cNvPr id="199" name="楕円 198"/>
        <xdr:cNvSpPr/>
      </xdr:nvSpPr>
      <xdr:spPr>
        <a:xfrm>
          <a:off x="28575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19807</xdr:rowOff>
    </xdr:from>
    <xdr:ext cx="599010" cy="259045"/>
    <xdr:sp macro="" textlink="">
      <xdr:nvSpPr>
        <xdr:cNvPr id="200" name="テキスト ボックス 199"/>
        <xdr:cNvSpPr txBox="1"/>
      </xdr:nvSpPr>
      <xdr:spPr>
        <a:xfrm>
          <a:off x="2608795" y="128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65362</xdr:rowOff>
    </xdr:from>
    <xdr:to>
      <xdr:col>10</xdr:col>
      <xdr:colOff>165100</xdr:colOff>
      <xdr:row>71</xdr:row>
      <xdr:rowOff>166962</xdr:rowOff>
    </xdr:to>
    <xdr:sp macro="" textlink="">
      <xdr:nvSpPr>
        <xdr:cNvPr id="201" name="楕円 200"/>
        <xdr:cNvSpPr/>
      </xdr:nvSpPr>
      <xdr:spPr>
        <a:xfrm>
          <a:off x="1968500" y="122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12039</xdr:rowOff>
    </xdr:from>
    <xdr:ext cx="599010" cy="259045"/>
    <xdr:sp macro="" textlink="">
      <xdr:nvSpPr>
        <xdr:cNvPr id="202" name="テキスト ボックス 201"/>
        <xdr:cNvSpPr txBox="1"/>
      </xdr:nvSpPr>
      <xdr:spPr>
        <a:xfrm>
          <a:off x="1719795" y="1201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128082</xdr:rowOff>
    </xdr:from>
    <xdr:to>
      <xdr:col>6</xdr:col>
      <xdr:colOff>38100</xdr:colOff>
      <xdr:row>78</xdr:row>
      <xdr:rowOff>58232</xdr:rowOff>
    </xdr:to>
    <xdr:sp macro="" textlink="">
      <xdr:nvSpPr>
        <xdr:cNvPr id="203" name="楕円 202"/>
        <xdr:cNvSpPr/>
      </xdr:nvSpPr>
      <xdr:spPr>
        <a:xfrm>
          <a:off x="1079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74759</xdr:rowOff>
    </xdr:from>
    <xdr:ext cx="599010" cy="259045"/>
    <xdr:sp macro="" textlink="">
      <xdr:nvSpPr>
        <xdr:cNvPr id="204" name="テキスト ボックス 203"/>
        <xdr:cNvSpPr txBox="1"/>
      </xdr:nvSpPr>
      <xdr:spPr>
        <a:xfrm>
          <a:off x="830795" y="131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168655</xdr:rowOff>
    </xdr:from>
    <xdr:to>
      <xdr:col>24</xdr:col>
      <xdr:colOff>62865</xdr:colOff>
      <xdr:row>98</xdr:row>
      <xdr:rowOff>33854</xdr:rowOff>
    </xdr:to>
    <xdr:cxnSp macro="">
      <xdr:nvCxnSpPr>
        <xdr:cNvPr id="226" name="直線コネクタ 225"/>
        <xdr:cNvCxnSpPr/>
      </xdr:nvCxnSpPr>
      <xdr:spPr>
        <a:xfrm flipV="1">
          <a:off x="4633595" y="16284955"/>
          <a:ext cx="1270" cy="550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37681</xdr:rowOff>
    </xdr:from>
    <xdr:ext cx="534377" cy="259045"/>
    <xdr:sp macro="" textlink="">
      <xdr:nvSpPr>
        <xdr:cNvPr id="227" name="衛生費最小値テキスト"/>
        <xdr:cNvSpPr txBox="1"/>
      </xdr:nvSpPr>
      <xdr:spPr>
        <a:xfrm>
          <a:off x="4686300" y="168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33854</xdr:rowOff>
    </xdr:from>
    <xdr:to>
      <xdr:col>24</xdr:col>
      <xdr:colOff>152400</xdr:colOff>
      <xdr:row>98</xdr:row>
      <xdr:rowOff>33854</xdr:rowOff>
    </xdr:to>
    <xdr:cxnSp macro="">
      <xdr:nvCxnSpPr>
        <xdr:cNvPr id="228" name="直線コネクタ 227"/>
        <xdr:cNvCxnSpPr/>
      </xdr:nvCxnSpPr>
      <xdr:spPr>
        <a:xfrm>
          <a:off x="4546600" y="1683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115332</xdr:rowOff>
    </xdr:from>
    <xdr:ext cx="599010" cy="259045"/>
    <xdr:sp macro="" textlink="">
      <xdr:nvSpPr>
        <xdr:cNvPr id="229" name="衛生費最大値テキスト"/>
        <xdr:cNvSpPr txBox="1"/>
      </xdr:nvSpPr>
      <xdr:spPr>
        <a:xfrm>
          <a:off x="4686300" y="1606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168655</xdr:rowOff>
    </xdr:from>
    <xdr:to>
      <xdr:col>24</xdr:col>
      <xdr:colOff>152400</xdr:colOff>
      <xdr:row>94</xdr:row>
      <xdr:rowOff>168655</xdr:rowOff>
    </xdr:to>
    <xdr:cxnSp macro="">
      <xdr:nvCxnSpPr>
        <xdr:cNvPr id="230" name="直線コネクタ 229"/>
        <xdr:cNvCxnSpPr/>
      </xdr:nvCxnSpPr>
      <xdr:spPr>
        <a:xfrm>
          <a:off x="4546600" y="16284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14303</xdr:rowOff>
    </xdr:from>
    <xdr:to>
      <xdr:col>24</xdr:col>
      <xdr:colOff>63500</xdr:colOff>
      <xdr:row>97</xdr:row>
      <xdr:rowOff>38398</xdr:rowOff>
    </xdr:to>
    <xdr:cxnSp macro="">
      <xdr:nvCxnSpPr>
        <xdr:cNvPr id="231" name="直線コネクタ 230"/>
        <xdr:cNvCxnSpPr/>
      </xdr:nvCxnSpPr>
      <xdr:spPr>
        <a:xfrm>
          <a:off x="3797300" y="16473503"/>
          <a:ext cx="838200" cy="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155015</xdr:rowOff>
    </xdr:from>
    <xdr:ext cx="534377" cy="259045"/>
    <xdr:sp macro="" textlink="">
      <xdr:nvSpPr>
        <xdr:cNvPr id="232" name="衛生費平均値テキスト"/>
        <xdr:cNvSpPr txBox="1"/>
      </xdr:nvSpPr>
      <xdr:spPr>
        <a:xfrm>
          <a:off x="4686300" y="16442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132138</xdr:rowOff>
    </xdr:from>
    <xdr:to>
      <xdr:col>24</xdr:col>
      <xdr:colOff>114300</xdr:colOff>
      <xdr:row>97</xdr:row>
      <xdr:rowOff>62288</xdr:rowOff>
    </xdr:to>
    <xdr:sp macro="" textlink="">
      <xdr:nvSpPr>
        <xdr:cNvPr id="233" name="フローチャート: 判断 232"/>
        <xdr:cNvSpPr/>
      </xdr:nvSpPr>
      <xdr:spPr>
        <a:xfrm>
          <a:off x="45847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136779</xdr:rowOff>
    </xdr:from>
    <xdr:to>
      <xdr:col>19</xdr:col>
      <xdr:colOff>177800</xdr:colOff>
      <xdr:row>96</xdr:row>
      <xdr:rowOff>14303</xdr:rowOff>
    </xdr:to>
    <xdr:cxnSp macro="">
      <xdr:nvCxnSpPr>
        <xdr:cNvPr id="234" name="直線コネクタ 233"/>
        <xdr:cNvCxnSpPr/>
      </xdr:nvCxnSpPr>
      <xdr:spPr>
        <a:xfrm>
          <a:off x="2908300" y="15567279"/>
          <a:ext cx="889000" cy="9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160910</xdr:rowOff>
    </xdr:from>
    <xdr:to>
      <xdr:col>20</xdr:col>
      <xdr:colOff>38100</xdr:colOff>
      <xdr:row>97</xdr:row>
      <xdr:rowOff>91060</xdr:rowOff>
    </xdr:to>
    <xdr:sp macro="" textlink="">
      <xdr:nvSpPr>
        <xdr:cNvPr id="235" name="フローチャート: 判断 234"/>
        <xdr:cNvSpPr/>
      </xdr:nvSpPr>
      <xdr:spPr>
        <a:xfrm>
          <a:off x="3746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82187</xdr:rowOff>
    </xdr:from>
    <xdr:ext cx="534377" cy="259045"/>
    <xdr:sp macro="" textlink="">
      <xdr:nvSpPr>
        <xdr:cNvPr id="236" name="テキスト ボックス 235"/>
        <xdr:cNvSpPr txBox="1"/>
      </xdr:nvSpPr>
      <xdr:spPr>
        <a:xfrm>
          <a:off x="3530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136779</xdr:rowOff>
    </xdr:from>
    <xdr:to>
      <xdr:col>15</xdr:col>
      <xdr:colOff>50800</xdr:colOff>
      <xdr:row>95</xdr:row>
      <xdr:rowOff>51141</xdr:rowOff>
    </xdr:to>
    <xdr:cxnSp macro="">
      <xdr:nvCxnSpPr>
        <xdr:cNvPr id="237" name="直線コネクタ 236"/>
        <xdr:cNvCxnSpPr/>
      </xdr:nvCxnSpPr>
      <xdr:spPr>
        <a:xfrm flipV="1">
          <a:off x="2019300" y="15567279"/>
          <a:ext cx="889000" cy="77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115591</xdr:rowOff>
    </xdr:from>
    <xdr:to>
      <xdr:col>15</xdr:col>
      <xdr:colOff>101600</xdr:colOff>
      <xdr:row>97</xdr:row>
      <xdr:rowOff>45741</xdr:rowOff>
    </xdr:to>
    <xdr:sp macro="" textlink="">
      <xdr:nvSpPr>
        <xdr:cNvPr id="238" name="フローチャート: 判断 237"/>
        <xdr:cNvSpPr/>
      </xdr:nvSpPr>
      <xdr:spPr>
        <a:xfrm>
          <a:off x="2857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36868</xdr:rowOff>
    </xdr:from>
    <xdr:ext cx="534377" cy="259045"/>
    <xdr:sp macro="" textlink="">
      <xdr:nvSpPr>
        <xdr:cNvPr id="239" name="テキスト ボックス 238"/>
        <xdr:cNvSpPr txBox="1"/>
      </xdr:nvSpPr>
      <xdr:spPr>
        <a:xfrm>
          <a:off x="2641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51141</xdr:rowOff>
    </xdr:from>
    <xdr:to>
      <xdr:col>10</xdr:col>
      <xdr:colOff>114300</xdr:colOff>
      <xdr:row>97</xdr:row>
      <xdr:rowOff>87012</xdr:rowOff>
    </xdr:to>
    <xdr:cxnSp macro="">
      <xdr:nvCxnSpPr>
        <xdr:cNvPr id="240" name="直線コネクタ 239"/>
        <xdr:cNvCxnSpPr/>
      </xdr:nvCxnSpPr>
      <xdr:spPr>
        <a:xfrm flipV="1">
          <a:off x="1130300" y="16338891"/>
          <a:ext cx="889000" cy="3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156310</xdr:rowOff>
    </xdr:from>
    <xdr:to>
      <xdr:col>10</xdr:col>
      <xdr:colOff>165100</xdr:colOff>
      <xdr:row>97</xdr:row>
      <xdr:rowOff>86460</xdr:rowOff>
    </xdr:to>
    <xdr:sp macro="" textlink="">
      <xdr:nvSpPr>
        <xdr:cNvPr id="241" name="フローチャート: 判断 240"/>
        <xdr:cNvSpPr/>
      </xdr:nvSpPr>
      <xdr:spPr>
        <a:xfrm>
          <a:off x="1968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77587</xdr:rowOff>
    </xdr:from>
    <xdr:ext cx="534377" cy="259045"/>
    <xdr:sp macro="" textlink="">
      <xdr:nvSpPr>
        <xdr:cNvPr id="242" name="テキスト ボックス 241"/>
        <xdr:cNvSpPr txBox="1"/>
      </xdr:nvSpPr>
      <xdr:spPr>
        <a:xfrm>
          <a:off x="1752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169952</xdr:rowOff>
    </xdr:from>
    <xdr:to>
      <xdr:col>6</xdr:col>
      <xdr:colOff>38100</xdr:colOff>
      <xdr:row>97</xdr:row>
      <xdr:rowOff>100102</xdr:rowOff>
    </xdr:to>
    <xdr:sp macro="" textlink="">
      <xdr:nvSpPr>
        <xdr:cNvPr id="243" name="フローチャート: 判断 242"/>
        <xdr:cNvSpPr/>
      </xdr:nvSpPr>
      <xdr:spPr>
        <a:xfrm>
          <a:off x="1079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116629</xdr:rowOff>
    </xdr:from>
    <xdr:ext cx="534377" cy="259045"/>
    <xdr:sp macro="" textlink="">
      <xdr:nvSpPr>
        <xdr:cNvPr id="244" name="テキスト ボックス 243"/>
        <xdr:cNvSpPr txBox="1"/>
      </xdr:nvSpPr>
      <xdr:spPr>
        <a:xfrm>
          <a:off x="863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159048</xdr:rowOff>
    </xdr:from>
    <xdr:to>
      <xdr:col>24</xdr:col>
      <xdr:colOff>114300</xdr:colOff>
      <xdr:row>97</xdr:row>
      <xdr:rowOff>89198</xdr:rowOff>
    </xdr:to>
    <xdr:sp macro="" textlink="">
      <xdr:nvSpPr>
        <xdr:cNvPr id="250" name="楕円 249"/>
        <xdr:cNvSpPr/>
      </xdr:nvSpPr>
      <xdr:spPr>
        <a:xfrm>
          <a:off x="45847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137475</xdr:rowOff>
    </xdr:from>
    <xdr:ext cx="534377" cy="259045"/>
    <xdr:sp macro="" textlink="">
      <xdr:nvSpPr>
        <xdr:cNvPr id="251" name="衛生費該当値テキスト"/>
        <xdr:cNvSpPr txBox="1"/>
      </xdr:nvSpPr>
      <xdr:spPr>
        <a:xfrm>
          <a:off x="4686300" y="165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134953</xdr:rowOff>
    </xdr:from>
    <xdr:to>
      <xdr:col>20</xdr:col>
      <xdr:colOff>38100</xdr:colOff>
      <xdr:row>96</xdr:row>
      <xdr:rowOff>65103</xdr:rowOff>
    </xdr:to>
    <xdr:sp macro="" textlink="">
      <xdr:nvSpPr>
        <xdr:cNvPr id="252" name="楕円 251"/>
        <xdr:cNvSpPr/>
      </xdr:nvSpPr>
      <xdr:spPr>
        <a:xfrm>
          <a:off x="3746500" y="16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81630</xdr:rowOff>
    </xdr:from>
    <xdr:ext cx="599010" cy="259045"/>
    <xdr:sp macro="" textlink="">
      <xdr:nvSpPr>
        <xdr:cNvPr id="253" name="テキスト ボックス 252"/>
        <xdr:cNvSpPr txBox="1"/>
      </xdr:nvSpPr>
      <xdr:spPr>
        <a:xfrm>
          <a:off x="3497795" y="161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85979</xdr:rowOff>
    </xdr:from>
    <xdr:to>
      <xdr:col>15</xdr:col>
      <xdr:colOff>101600</xdr:colOff>
      <xdr:row>91</xdr:row>
      <xdr:rowOff>16129</xdr:rowOff>
    </xdr:to>
    <xdr:sp macro="" textlink="">
      <xdr:nvSpPr>
        <xdr:cNvPr id="254" name="楕円 253"/>
        <xdr:cNvSpPr/>
      </xdr:nvSpPr>
      <xdr:spPr>
        <a:xfrm>
          <a:off x="2857500" y="15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32656</xdr:rowOff>
    </xdr:from>
    <xdr:ext cx="599010" cy="259045"/>
    <xdr:sp macro="" textlink="">
      <xdr:nvSpPr>
        <xdr:cNvPr id="255" name="テキスト ボックス 254"/>
        <xdr:cNvSpPr txBox="1"/>
      </xdr:nvSpPr>
      <xdr:spPr>
        <a:xfrm>
          <a:off x="2608795" y="152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341</xdr:rowOff>
    </xdr:from>
    <xdr:to>
      <xdr:col>10</xdr:col>
      <xdr:colOff>165100</xdr:colOff>
      <xdr:row>95</xdr:row>
      <xdr:rowOff>101941</xdr:rowOff>
    </xdr:to>
    <xdr:sp macro="" textlink="">
      <xdr:nvSpPr>
        <xdr:cNvPr id="256" name="楕円 255"/>
        <xdr:cNvSpPr/>
      </xdr:nvSpPr>
      <xdr:spPr>
        <a:xfrm>
          <a:off x="1968500" y="162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118468</xdr:rowOff>
    </xdr:from>
    <xdr:ext cx="599010" cy="259045"/>
    <xdr:sp macro="" textlink="">
      <xdr:nvSpPr>
        <xdr:cNvPr id="257" name="テキスト ボックス 256"/>
        <xdr:cNvSpPr txBox="1"/>
      </xdr:nvSpPr>
      <xdr:spPr>
        <a:xfrm>
          <a:off x="1719795" y="160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36212</xdr:rowOff>
    </xdr:from>
    <xdr:to>
      <xdr:col>6</xdr:col>
      <xdr:colOff>38100</xdr:colOff>
      <xdr:row>97</xdr:row>
      <xdr:rowOff>137812</xdr:rowOff>
    </xdr:to>
    <xdr:sp macro="" textlink="">
      <xdr:nvSpPr>
        <xdr:cNvPr id="258" name="楕円 257"/>
        <xdr:cNvSpPr/>
      </xdr:nvSpPr>
      <xdr:spPr>
        <a:xfrm>
          <a:off x="1079500" y="166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128939</xdr:rowOff>
    </xdr:from>
    <xdr:ext cx="534377" cy="259045"/>
    <xdr:sp macro="" textlink="">
      <xdr:nvSpPr>
        <xdr:cNvPr id="259" name="テキスト ボックス 258"/>
        <xdr:cNvSpPr txBox="1"/>
      </xdr:nvSpPr>
      <xdr:spPr>
        <a:xfrm>
          <a:off x="863111" y="167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1" name="直線コネクタ 280"/>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4"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5" name="直線コネクタ 284"/>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87"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88" name="フローチャート: 判断 287"/>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0" name="フローチャート: 判断 289"/>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1" name="テキスト ボックス 290"/>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3" name="フローチャート: 判断 292"/>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4" name="テキスト ボックス 293"/>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6" name="フローチャート: 判断 295"/>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297" name="テキスト ボックス 296"/>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298" name="フローチャート: 判断 297"/>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299" name="テキスト ボックス 298"/>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6" name="直線コネクタ 335"/>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37"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38" name="直線コネクタ 337"/>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39"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0" name="直線コネクタ 339"/>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97765</xdr:rowOff>
    </xdr:from>
    <xdr:to>
      <xdr:col>55</xdr:col>
      <xdr:colOff>0</xdr:colOff>
      <xdr:row>56</xdr:row>
      <xdr:rowOff>59489</xdr:rowOff>
    </xdr:to>
    <xdr:cxnSp macro="">
      <xdr:nvCxnSpPr>
        <xdr:cNvPr id="341" name="直線コネクタ 340"/>
        <xdr:cNvCxnSpPr/>
      </xdr:nvCxnSpPr>
      <xdr:spPr>
        <a:xfrm>
          <a:off x="9639300" y="9527515"/>
          <a:ext cx="838200" cy="1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2" name="農林水産業費平均値テキスト"/>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3" name="フローチャート: 判断 342"/>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162885</xdr:rowOff>
    </xdr:from>
    <xdr:to>
      <xdr:col>50</xdr:col>
      <xdr:colOff>114300</xdr:colOff>
      <xdr:row>55</xdr:row>
      <xdr:rowOff>97765</xdr:rowOff>
    </xdr:to>
    <xdr:cxnSp macro="">
      <xdr:nvCxnSpPr>
        <xdr:cNvPr id="344" name="直線コネクタ 343"/>
        <xdr:cNvCxnSpPr/>
      </xdr:nvCxnSpPr>
      <xdr:spPr>
        <a:xfrm>
          <a:off x="8750300" y="9249735"/>
          <a:ext cx="889000" cy="27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5" name="フローチャート: 判断 344"/>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6" name="テキスト ボックス 345"/>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162885</xdr:rowOff>
    </xdr:from>
    <xdr:to>
      <xdr:col>45</xdr:col>
      <xdr:colOff>177800</xdr:colOff>
      <xdr:row>55</xdr:row>
      <xdr:rowOff>74407</xdr:rowOff>
    </xdr:to>
    <xdr:cxnSp macro="">
      <xdr:nvCxnSpPr>
        <xdr:cNvPr id="347" name="直線コネクタ 346"/>
        <xdr:cNvCxnSpPr/>
      </xdr:nvCxnSpPr>
      <xdr:spPr>
        <a:xfrm flipV="1">
          <a:off x="7861300" y="9249735"/>
          <a:ext cx="889000" cy="2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48" name="フローチャート: 判断 347"/>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49" name="テキスト ボックス 348"/>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74407</xdr:rowOff>
    </xdr:from>
    <xdr:to>
      <xdr:col>41</xdr:col>
      <xdr:colOff>50800</xdr:colOff>
      <xdr:row>56</xdr:row>
      <xdr:rowOff>150129</xdr:rowOff>
    </xdr:to>
    <xdr:cxnSp macro="">
      <xdr:nvCxnSpPr>
        <xdr:cNvPr id="350" name="直線コネクタ 349"/>
        <xdr:cNvCxnSpPr/>
      </xdr:nvCxnSpPr>
      <xdr:spPr>
        <a:xfrm flipV="1">
          <a:off x="6972300" y="9504157"/>
          <a:ext cx="889000" cy="2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1" name="フローチャート: 判断 350"/>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2" name="テキスト ボックス 351"/>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3" name="フローチャート: 判断 352"/>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4" name="テキスト ボックス 353"/>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8689</xdr:rowOff>
    </xdr:from>
    <xdr:to>
      <xdr:col>55</xdr:col>
      <xdr:colOff>50800</xdr:colOff>
      <xdr:row>56</xdr:row>
      <xdr:rowOff>110289</xdr:rowOff>
    </xdr:to>
    <xdr:sp macro="" textlink="">
      <xdr:nvSpPr>
        <xdr:cNvPr id="360" name="楕円 359"/>
        <xdr:cNvSpPr/>
      </xdr:nvSpPr>
      <xdr:spPr>
        <a:xfrm>
          <a:off x="10426700" y="96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31566</xdr:rowOff>
    </xdr:from>
    <xdr:ext cx="534377" cy="259045"/>
    <xdr:sp macro="" textlink="">
      <xdr:nvSpPr>
        <xdr:cNvPr id="361" name="農林水産業費該当値テキスト"/>
        <xdr:cNvSpPr txBox="1"/>
      </xdr:nvSpPr>
      <xdr:spPr>
        <a:xfrm>
          <a:off x="10528300" y="94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46965</xdr:rowOff>
    </xdr:from>
    <xdr:to>
      <xdr:col>50</xdr:col>
      <xdr:colOff>165100</xdr:colOff>
      <xdr:row>55</xdr:row>
      <xdr:rowOff>148565</xdr:rowOff>
    </xdr:to>
    <xdr:sp macro="" textlink="">
      <xdr:nvSpPr>
        <xdr:cNvPr id="362" name="楕円 361"/>
        <xdr:cNvSpPr/>
      </xdr:nvSpPr>
      <xdr:spPr>
        <a:xfrm>
          <a:off x="9588500" y="94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165092</xdr:rowOff>
    </xdr:from>
    <xdr:ext cx="599010" cy="259045"/>
    <xdr:sp macro="" textlink="">
      <xdr:nvSpPr>
        <xdr:cNvPr id="363" name="テキスト ボックス 362"/>
        <xdr:cNvSpPr txBox="1"/>
      </xdr:nvSpPr>
      <xdr:spPr>
        <a:xfrm>
          <a:off x="9339795" y="925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112085</xdr:rowOff>
    </xdr:from>
    <xdr:to>
      <xdr:col>46</xdr:col>
      <xdr:colOff>38100</xdr:colOff>
      <xdr:row>54</xdr:row>
      <xdr:rowOff>42235</xdr:rowOff>
    </xdr:to>
    <xdr:sp macro="" textlink="">
      <xdr:nvSpPr>
        <xdr:cNvPr id="364" name="楕円 363"/>
        <xdr:cNvSpPr/>
      </xdr:nvSpPr>
      <xdr:spPr>
        <a:xfrm>
          <a:off x="8699500" y="91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58762</xdr:rowOff>
    </xdr:from>
    <xdr:ext cx="599010" cy="259045"/>
    <xdr:sp macro="" textlink="">
      <xdr:nvSpPr>
        <xdr:cNvPr id="365" name="テキスト ボックス 364"/>
        <xdr:cNvSpPr txBox="1"/>
      </xdr:nvSpPr>
      <xdr:spPr>
        <a:xfrm>
          <a:off x="8450795" y="89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23607</xdr:rowOff>
    </xdr:from>
    <xdr:to>
      <xdr:col>41</xdr:col>
      <xdr:colOff>101600</xdr:colOff>
      <xdr:row>55</xdr:row>
      <xdr:rowOff>125207</xdr:rowOff>
    </xdr:to>
    <xdr:sp macro="" textlink="">
      <xdr:nvSpPr>
        <xdr:cNvPr id="366" name="楕円 365"/>
        <xdr:cNvSpPr/>
      </xdr:nvSpPr>
      <xdr:spPr>
        <a:xfrm>
          <a:off x="7810500" y="94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141734</xdr:rowOff>
    </xdr:from>
    <xdr:ext cx="599010" cy="259045"/>
    <xdr:sp macro="" textlink="">
      <xdr:nvSpPr>
        <xdr:cNvPr id="367" name="テキスト ボックス 366"/>
        <xdr:cNvSpPr txBox="1"/>
      </xdr:nvSpPr>
      <xdr:spPr>
        <a:xfrm>
          <a:off x="7561795" y="922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99329</xdr:rowOff>
    </xdr:from>
    <xdr:to>
      <xdr:col>36</xdr:col>
      <xdr:colOff>165100</xdr:colOff>
      <xdr:row>57</xdr:row>
      <xdr:rowOff>29479</xdr:rowOff>
    </xdr:to>
    <xdr:sp macro="" textlink="">
      <xdr:nvSpPr>
        <xdr:cNvPr id="368" name="楕円 367"/>
        <xdr:cNvSpPr/>
      </xdr:nvSpPr>
      <xdr:spPr>
        <a:xfrm>
          <a:off x="6921500" y="9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46006</xdr:rowOff>
    </xdr:from>
    <xdr:ext cx="534377" cy="259045"/>
    <xdr:sp macro="" textlink="">
      <xdr:nvSpPr>
        <xdr:cNvPr id="369" name="テキスト ボックス 368"/>
        <xdr:cNvSpPr txBox="1"/>
      </xdr:nvSpPr>
      <xdr:spPr>
        <a:xfrm>
          <a:off x="6705111" y="947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89" name="直線コネクタ 388"/>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0"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1" name="直線コネクタ 390"/>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2"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3" name="直線コネクタ 392"/>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101981</xdr:rowOff>
    </xdr:from>
    <xdr:to>
      <xdr:col>55</xdr:col>
      <xdr:colOff>0</xdr:colOff>
      <xdr:row>76</xdr:row>
      <xdr:rowOff>66125</xdr:rowOff>
    </xdr:to>
    <xdr:cxnSp macro="">
      <xdr:nvCxnSpPr>
        <xdr:cNvPr id="394" name="直線コネクタ 393"/>
        <xdr:cNvCxnSpPr/>
      </xdr:nvCxnSpPr>
      <xdr:spPr>
        <a:xfrm>
          <a:off x="9639300" y="12960731"/>
          <a:ext cx="838200" cy="1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5" name="商工費平均値テキスト"/>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6" name="フローチャート: 判断 395"/>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101981</xdr:rowOff>
    </xdr:from>
    <xdr:to>
      <xdr:col>50</xdr:col>
      <xdr:colOff>114300</xdr:colOff>
      <xdr:row>76</xdr:row>
      <xdr:rowOff>152392</xdr:rowOff>
    </xdr:to>
    <xdr:cxnSp macro="">
      <xdr:nvCxnSpPr>
        <xdr:cNvPr id="397" name="直線コネクタ 396"/>
        <xdr:cNvCxnSpPr/>
      </xdr:nvCxnSpPr>
      <xdr:spPr>
        <a:xfrm flipV="1">
          <a:off x="8750300" y="12960731"/>
          <a:ext cx="889000" cy="2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398" name="フローチャート: 判断 397"/>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399" name="テキスト ボックス 398"/>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152392</xdr:rowOff>
    </xdr:from>
    <xdr:to>
      <xdr:col>45</xdr:col>
      <xdr:colOff>177800</xdr:colOff>
      <xdr:row>77</xdr:row>
      <xdr:rowOff>1363</xdr:rowOff>
    </xdr:to>
    <xdr:cxnSp macro="">
      <xdr:nvCxnSpPr>
        <xdr:cNvPr id="400" name="直線コネクタ 399"/>
        <xdr:cNvCxnSpPr/>
      </xdr:nvCxnSpPr>
      <xdr:spPr>
        <a:xfrm flipV="1">
          <a:off x="7861300" y="13182592"/>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1" name="フローチャート: 判断 400"/>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2" name="テキスト ボックス 401"/>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xdr:rowOff>
    </xdr:from>
    <xdr:to>
      <xdr:col>41</xdr:col>
      <xdr:colOff>50800</xdr:colOff>
      <xdr:row>77</xdr:row>
      <xdr:rowOff>57432</xdr:rowOff>
    </xdr:to>
    <xdr:cxnSp macro="">
      <xdr:nvCxnSpPr>
        <xdr:cNvPr id="403" name="直線コネクタ 402"/>
        <xdr:cNvCxnSpPr/>
      </xdr:nvCxnSpPr>
      <xdr:spPr>
        <a:xfrm flipV="1">
          <a:off x="6972300" y="13203013"/>
          <a:ext cx="889000" cy="5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4" name="フローチャート: 判断 403"/>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5" name="テキスト ボックス 404"/>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6" name="フローチャート: 判断 405"/>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07" name="テキスト ボックス 406"/>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15325</xdr:rowOff>
    </xdr:from>
    <xdr:to>
      <xdr:col>55</xdr:col>
      <xdr:colOff>50800</xdr:colOff>
      <xdr:row>76</xdr:row>
      <xdr:rowOff>116925</xdr:rowOff>
    </xdr:to>
    <xdr:sp macro="" textlink="">
      <xdr:nvSpPr>
        <xdr:cNvPr id="413" name="楕円 412"/>
        <xdr:cNvSpPr/>
      </xdr:nvSpPr>
      <xdr:spPr>
        <a:xfrm>
          <a:off x="10426700" y="130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38202</xdr:rowOff>
    </xdr:from>
    <xdr:ext cx="534377" cy="259045"/>
    <xdr:sp macro="" textlink="">
      <xdr:nvSpPr>
        <xdr:cNvPr id="414" name="商工費該当値テキスト"/>
        <xdr:cNvSpPr txBox="1"/>
      </xdr:nvSpPr>
      <xdr:spPr>
        <a:xfrm>
          <a:off x="10528300" y="128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51181</xdr:rowOff>
    </xdr:from>
    <xdr:to>
      <xdr:col>50</xdr:col>
      <xdr:colOff>165100</xdr:colOff>
      <xdr:row>75</xdr:row>
      <xdr:rowOff>152781</xdr:rowOff>
    </xdr:to>
    <xdr:sp macro="" textlink="">
      <xdr:nvSpPr>
        <xdr:cNvPr id="415" name="楕円 414"/>
        <xdr:cNvSpPr/>
      </xdr:nvSpPr>
      <xdr:spPr>
        <a:xfrm>
          <a:off x="95885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169308</xdr:rowOff>
    </xdr:from>
    <xdr:ext cx="534377" cy="259045"/>
    <xdr:sp macro="" textlink="">
      <xdr:nvSpPr>
        <xdr:cNvPr id="416" name="テキスト ボックス 415"/>
        <xdr:cNvSpPr txBox="1"/>
      </xdr:nvSpPr>
      <xdr:spPr>
        <a:xfrm>
          <a:off x="9372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101592</xdr:rowOff>
    </xdr:from>
    <xdr:to>
      <xdr:col>46</xdr:col>
      <xdr:colOff>38100</xdr:colOff>
      <xdr:row>77</xdr:row>
      <xdr:rowOff>31742</xdr:rowOff>
    </xdr:to>
    <xdr:sp macro="" textlink="">
      <xdr:nvSpPr>
        <xdr:cNvPr id="417" name="楕円 416"/>
        <xdr:cNvSpPr/>
      </xdr:nvSpPr>
      <xdr:spPr>
        <a:xfrm>
          <a:off x="8699500" y="131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48270</xdr:rowOff>
    </xdr:from>
    <xdr:ext cx="534377" cy="259045"/>
    <xdr:sp macro="" textlink="">
      <xdr:nvSpPr>
        <xdr:cNvPr id="418" name="テキスト ボックス 417"/>
        <xdr:cNvSpPr txBox="1"/>
      </xdr:nvSpPr>
      <xdr:spPr>
        <a:xfrm>
          <a:off x="8483111" y="129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122013</xdr:rowOff>
    </xdr:from>
    <xdr:to>
      <xdr:col>41</xdr:col>
      <xdr:colOff>101600</xdr:colOff>
      <xdr:row>77</xdr:row>
      <xdr:rowOff>52163</xdr:rowOff>
    </xdr:to>
    <xdr:sp macro="" textlink="">
      <xdr:nvSpPr>
        <xdr:cNvPr id="419" name="楕円 418"/>
        <xdr:cNvSpPr/>
      </xdr:nvSpPr>
      <xdr:spPr>
        <a:xfrm>
          <a:off x="7810500" y="131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68690</xdr:rowOff>
    </xdr:from>
    <xdr:ext cx="534377" cy="259045"/>
    <xdr:sp macro="" textlink="">
      <xdr:nvSpPr>
        <xdr:cNvPr id="420" name="テキスト ボックス 419"/>
        <xdr:cNvSpPr txBox="1"/>
      </xdr:nvSpPr>
      <xdr:spPr>
        <a:xfrm>
          <a:off x="7594111" y="129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6632</xdr:rowOff>
    </xdr:from>
    <xdr:to>
      <xdr:col>36</xdr:col>
      <xdr:colOff>165100</xdr:colOff>
      <xdr:row>77</xdr:row>
      <xdr:rowOff>108232</xdr:rowOff>
    </xdr:to>
    <xdr:sp macro="" textlink="">
      <xdr:nvSpPr>
        <xdr:cNvPr id="421" name="楕円 420"/>
        <xdr:cNvSpPr/>
      </xdr:nvSpPr>
      <xdr:spPr>
        <a:xfrm>
          <a:off x="6921500" y="132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99359</xdr:rowOff>
    </xdr:from>
    <xdr:ext cx="534377" cy="259045"/>
    <xdr:sp macro="" textlink="">
      <xdr:nvSpPr>
        <xdr:cNvPr id="422" name="テキスト ボックス 421"/>
        <xdr:cNvSpPr txBox="1"/>
      </xdr:nvSpPr>
      <xdr:spPr>
        <a:xfrm>
          <a:off x="6705111" y="133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4" name="直線コネクタ 443"/>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5"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6" name="直線コネクタ 445"/>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47"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48" name="直線コネクタ 447"/>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38165</xdr:rowOff>
    </xdr:from>
    <xdr:to>
      <xdr:col>55</xdr:col>
      <xdr:colOff>0</xdr:colOff>
      <xdr:row>90</xdr:row>
      <xdr:rowOff>68134</xdr:rowOff>
    </xdr:to>
    <xdr:cxnSp macro="">
      <xdr:nvCxnSpPr>
        <xdr:cNvPr id="449" name="直線コネクタ 448"/>
        <xdr:cNvCxnSpPr/>
      </xdr:nvCxnSpPr>
      <xdr:spPr>
        <a:xfrm>
          <a:off x="9639300" y="15468665"/>
          <a:ext cx="8382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0" name="土木費平均値テキスト"/>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1" name="フローチャート: 判断 450"/>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38165</xdr:rowOff>
    </xdr:from>
    <xdr:to>
      <xdr:col>50</xdr:col>
      <xdr:colOff>114300</xdr:colOff>
      <xdr:row>96</xdr:row>
      <xdr:rowOff>126112</xdr:rowOff>
    </xdr:to>
    <xdr:cxnSp macro="">
      <xdr:nvCxnSpPr>
        <xdr:cNvPr id="452" name="直線コネクタ 451"/>
        <xdr:cNvCxnSpPr/>
      </xdr:nvCxnSpPr>
      <xdr:spPr>
        <a:xfrm flipV="1">
          <a:off x="8750300" y="15468665"/>
          <a:ext cx="889000" cy="11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3" name="フローチャート: 判断 452"/>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4" name="テキスト ボックス 453"/>
        <xdr:cNvSpPr txBox="1"/>
      </xdr:nvSpPr>
      <xdr:spPr>
        <a:xfrm>
          <a:off x="9372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126112</xdr:rowOff>
    </xdr:from>
    <xdr:to>
      <xdr:col>45</xdr:col>
      <xdr:colOff>177800</xdr:colOff>
      <xdr:row>97</xdr:row>
      <xdr:rowOff>127360</xdr:rowOff>
    </xdr:to>
    <xdr:cxnSp macro="">
      <xdr:nvCxnSpPr>
        <xdr:cNvPr id="455" name="直線コネクタ 454"/>
        <xdr:cNvCxnSpPr/>
      </xdr:nvCxnSpPr>
      <xdr:spPr>
        <a:xfrm flipV="1">
          <a:off x="7861300" y="16585312"/>
          <a:ext cx="889000" cy="17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6" name="フローチャート: 判断 455"/>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57" name="テキスト ボックス 456"/>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101812</xdr:rowOff>
    </xdr:from>
    <xdr:to>
      <xdr:col>41</xdr:col>
      <xdr:colOff>50800</xdr:colOff>
      <xdr:row>97</xdr:row>
      <xdr:rowOff>127360</xdr:rowOff>
    </xdr:to>
    <xdr:cxnSp macro="">
      <xdr:nvCxnSpPr>
        <xdr:cNvPr id="458" name="直線コネクタ 457"/>
        <xdr:cNvCxnSpPr/>
      </xdr:nvCxnSpPr>
      <xdr:spPr>
        <a:xfrm>
          <a:off x="6972300" y="16732462"/>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59" name="フローチャート: 判断 458"/>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0" name="テキスト ボックス 459"/>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1" name="フローチャート: 判断 460"/>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2" name="テキスト ボックス 461"/>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17334</xdr:rowOff>
    </xdr:from>
    <xdr:to>
      <xdr:col>55</xdr:col>
      <xdr:colOff>50800</xdr:colOff>
      <xdr:row>90</xdr:row>
      <xdr:rowOff>118934</xdr:rowOff>
    </xdr:to>
    <xdr:sp macro="" textlink="">
      <xdr:nvSpPr>
        <xdr:cNvPr id="468" name="楕円 467"/>
        <xdr:cNvSpPr/>
      </xdr:nvSpPr>
      <xdr:spPr>
        <a:xfrm>
          <a:off x="10426700" y="15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123610</xdr:rowOff>
    </xdr:from>
    <xdr:ext cx="599010" cy="259045"/>
    <xdr:sp macro="" textlink="">
      <xdr:nvSpPr>
        <xdr:cNvPr id="469" name="土木費該当値テキスト"/>
        <xdr:cNvSpPr txBox="1"/>
      </xdr:nvSpPr>
      <xdr:spPr>
        <a:xfrm>
          <a:off x="10528300" y="15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158815</xdr:rowOff>
    </xdr:from>
    <xdr:to>
      <xdr:col>50</xdr:col>
      <xdr:colOff>165100</xdr:colOff>
      <xdr:row>90</xdr:row>
      <xdr:rowOff>88965</xdr:rowOff>
    </xdr:to>
    <xdr:sp macro="" textlink="">
      <xdr:nvSpPr>
        <xdr:cNvPr id="470" name="楕円 469"/>
        <xdr:cNvSpPr/>
      </xdr:nvSpPr>
      <xdr:spPr>
        <a:xfrm>
          <a:off x="9588500" y="1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105492</xdr:rowOff>
    </xdr:from>
    <xdr:ext cx="599010" cy="259045"/>
    <xdr:sp macro="" textlink="">
      <xdr:nvSpPr>
        <xdr:cNvPr id="471" name="テキスト ボックス 470"/>
        <xdr:cNvSpPr txBox="1"/>
      </xdr:nvSpPr>
      <xdr:spPr>
        <a:xfrm>
          <a:off x="9339795" y="151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75312</xdr:rowOff>
    </xdr:from>
    <xdr:to>
      <xdr:col>46</xdr:col>
      <xdr:colOff>38100</xdr:colOff>
      <xdr:row>97</xdr:row>
      <xdr:rowOff>5462</xdr:rowOff>
    </xdr:to>
    <xdr:sp macro="" textlink="">
      <xdr:nvSpPr>
        <xdr:cNvPr id="472" name="楕円 471"/>
        <xdr:cNvSpPr/>
      </xdr:nvSpPr>
      <xdr:spPr>
        <a:xfrm>
          <a:off x="8699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21989</xdr:rowOff>
    </xdr:from>
    <xdr:ext cx="534377" cy="259045"/>
    <xdr:sp macro="" textlink="">
      <xdr:nvSpPr>
        <xdr:cNvPr id="473" name="テキスト ボックス 472"/>
        <xdr:cNvSpPr txBox="1"/>
      </xdr:nvSpPr>
      <xdr:spPr>
        <a:xfrm>
          <a:off x="8483111" y="1630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76560</xdr:rowOff>
    </xdr:from>
    <xdr:to>
      <xdr:col>41</xdr:col>
      <xdr:colOff>101600</xdr:colOff>
      <xdr:row>98</xdr:row>
      <xdr:rowOff>6710</xdr:rowOff>
    </xdr:to>
    <xdr:sp macro="" textlink="">
      <xdr:nvSpPr>
        <xdr:cNvPr id="474" name="楕円 473"/>
        <xdr:cNvSpPr/>
      </xdr:nvSpPr>
      <xdr:spPr>
        <a:xfrm>
          <a:off x="7810500" y="16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169287</xdr:rowOff>
    </xdr:from>
    <xdr:ext cx="534377" cy="259045"/>
    <xdr:sp macro="" textlink="">
      <xdr:nvSpPr>
        <xdr:cNvPr id="475" name="テキスト ボックス 474"/>
        <xdr:cNvSpPr txBox="1"/>
      </xdr:nvSpPr>
      <xdr:spPr>
        <a:xfrm>
          <a:off x="7594111" y="167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51012</xdr:rowOff>
    </xdr:from>
    <xdr:to>
      <xdr:col>36</xdr:col>
      <xdr:colOff>165100</xdr:colOff>
      <xdr:row>97</xdr:row>
      <xdr:rowOff>152612</xdr:rowOff>
    </xdr:to>
    <xdr:sp macro="" textlink="">
      <xdr:nvSpPr>
        <xdr:cNvPr id="476" name="楕円 475"/>
        <xdr:cNvSpPr/>
      </xdr:nvSpPr>
      <xdr:spPr>
        <a:xfrm>
          <a:off x="6921500" y="166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143739</xdr:rowOff>
    </xdr:from>
    <xdr:ext cx="534377" cy="259045"/>
    <xdr:sp macro="" textlink="">
      <xdr:nvSpPr>
        <xdr:cNvPr id="477" name="テキスト ボックス 476"/>
        <xdr:cNvSpPr txBox="1"/>
      </xdr:nvSpPr>
      <xdr:spPr>
        <a:xfrm>
          <a:off x="6705111" y="167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88" name="テキスト ボックス 48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2" name="直線コネクタ 501"/>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3"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4" name="直線コネクタ 503"/>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5"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6" name="直線コネクタ 505"/>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80378</xdr:rowOff>
    </xdr:from>
    <xdr:to>
      <xdr:col>85</xdr:col>
      <xdr:colOff>127000</xdr:colOff>
      <xdr:row>37</xdr:row>
      <xdr:rowOff>111373</xdr:rowOff>
    </xdr:to>
    <xdr:cxnSp macro="">
      <xdr:nvCxnSpPr>
        <xdr:cNvPr id="507" name="直線コネクタ 506"/>
        <xdr:cNvCxnSpPr/>
      </xdr:nvCxnSpPr>
      <xdr:spPr>
        <a:xfrm flipV="1">
          <a:off x="15481300" y="6252578"/>
          <a:ext cx="838200" cy="2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08"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09" name="フローチャート: 判断 508"/>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111373</xdr:rowOff>
    </xdr:from>
    <xdr:to>
      <xdr:col>81</xdr:col>
      <xdr:colOff>50800</xdr:colOff>
      <xdr:row>37</xdr:row>
      <xdr:rowOff>118021</xdr:rowOff>
    </xdr:to>
    <xdr:cxnSp macro="">
      <xdr:nvCxnSpPr>
        <xdr:cNvPr id="510" name="直線コネクタ 509"/>
        <xdr:cNvCxnSpPr/>
      </xdr:nvCxnSpPr>
      <xdr:spPr>
        <a:xfrm flipV="1">
          <a:off x="14592300" y="6455023"/>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1" name="フローチャート: 判断 510"/>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2" name="テキスト ボックス 511"/>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118021</xdr:rowOff>
    </xdr:from>
    <xdr:to>
      <xdr:col>76</xdr:col>
      <xdr:colOff>114300</xdr:colOff>
      <xdr:row>38</xdr:row>
      <xdr:rowOff>36544</xdr:rowOff>
    </xdr:to>
    <xdr:cxnSp macro="">
      <xdr:nvCxnSpPr>
        <xdr:cNvPr id="513" name="直線コネクタ 512"/>
        <xdr:cNvCxnSpPr/>
      </xdr:nvCxnSpPr>
      <xdr:spPr>
        <a:xfrm flipV="1">
          <a:off x="13703300" y="6461671"/>
          <a:ext cx="889000" cy="8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4" name="フローチャート: 判断 513"/>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5" name="テキスト ボックス 514"/>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36544</xdr:rowOff>
    </xdr:from>
    <xdr:to>
      <xdr:col>71</xdr:col>
      <xdr:colOff>177800</xdr:colOff>
      <xdr:row>38</xdr:row>
      <xdr:rowOff>70053</xdr:rowOff>
    </xdr:to>
    <xdr:cxnSp macro="">
      <xdr:nvCxnSpPr>
        <xdr:cNvPr id="516" name="直線コネクタ 515"/>
        <xdr:cNvCxnSpPr/>
      </xdr:nvCxnSpPr>
      <xdr:spPr>
        <a:xfrm flipV="1">
          <a:off x="12814300" y="6551644"/>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17" name="フローチャート: 判断 516"/>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18" name="テキスト ボックス 517"/>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19" name="フローチャート: 判断 518"/>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0" name="テキスト ボックス 519"/>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29578</xdr:rowOff>
    </xdr:from>
    <xdr:to>
      <xdr:col>85</xdr:col>
      <xdr:colOff>177800</xdr:colOff>
      <xdr:row>36</xdr:row>
      <xdr:rowOff>131178</xdr:rowOff>
    </xdr:to>
    <xdr:sp macro="" textlink="">
      <xdr:nvSpPr>
        <xdr:cNvPr id="526" name="楕円 525"/>
        <xdr:cNvSpPr/>
      </xdr:nvSpPr>
      <xdr:spPr>
        <a:xfrm>
          <a:off x="16268700" y="62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52455</xdr:rowOff>
    </xdr:from>
    <xdr:ext cx="534377" cy="259045"/>
    <xdr:sp macro="" textlink="">
      <xdr:nvSpPr>
        <xdr:cNvPr id="527" name="消防費該当値テキスト"/>
        <xdr:cNvSpPr txBox="1"/>
      </xdr:nvSpPr>
      <xdr:spPr>
        <a:xfrm>
          <a:off x="16370300" y="60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60573</xdr:rowOff>
    </xdr:from>
    <xdr:to>
      <xdr:col>81</xdr:col>
      <xdr:colOff>101600</xdr:colOff>
      <xdr:row>37</xdr:row>
      <xdr:rowOff>162173</xdr:rowOff>
    </xdr:to>
    <xdr:sp macro="" textlink="">
      <xdr:nvSpPr>
        <xdr:cNvPr id="528" name="楕円 527"/>
        <xdr:cNvSpPr/>
      </xdr:nvSpPr>
      <xdr:spPr>
        <a:xfrm>
          <a:off x="15430500" y="64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153299</xdr:rowOff>
    </xdr:from>
    <xdr:ext cx="534377" cy="259045"/>
    <xdr:sp macro="" textlink="">
      <xdr:nvSpPr>
        <xdr:cNvPr id="529" name="テキスト ボックス 528"/>
        <xdr:cNvSpPr txBox="1"/>
      </xdr:nvSpPr>
      <xdr:spPr>
        <a:xfrm>
          <a:off x="15214111" y="64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67221</xdr:rowOff>
    </xdr:from>
    <xdr:to>
      <xdr:col>76</xdr:col>
      <xdr:colOff>165100</xdr:colOff>
      <xdr:row>37</xdr:row>
      <xdr:rowOff>168821</xdr:rowOff>
    </xdr:to>
    <xdr:sp macro="" textlink="">
      <xdr:nvSpPr>
        <xdr:cNvPr id="530" name="楕円 529"/>
        <xdr:cNvSpPr/>
      </xdr:nvSpPr>
      <xdr:spPr>
        <a:xfrm>
          <a:off x="14541500" y="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159948</xdr:rowOff>
    </xdr:from>
    <xdr:ext cx="534377" cy="259045"/>
    <xdr:sp macro="" textlink="">
      <xdr:nvSpPr>
        <xdr:cNvPr id="531" name="テキスト ボックス 530"/>
        <xdr:cNvSpPr txBox="1"/>
      </xdr:nvSpPr>
      <xdr:spPr>
        <a:xfrm>
          <a:off x="14325111" y="6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157194</xdr:rowOff>
    </xdr:from>
    <xdr:to>
      <xdr:col>72</xdr:col>
      <xdr:colOff>38100</xdr:colOff>
      <xdr:row>38</xdr:row>
      <xdr:rowOff>87344</xdr:rowOff>
    </xdr:to>
    <xdr:sp macro="" textlink="">
      <xdr:nvSpPr>
        <xdr:cNvPr id="532" name="楕円 531"/>
        <xdr:cNvSpPr/>
      </xdr:nvSpPr>
      <xdr:spPr>
        <a:xfrm>
          <a:off x="136525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78471</xdr:rowOff>
    </xdr:from>
    <xdr:ext cx="534377" cy="259045"/>
    <xdr:sp macro="" textlink="">
      <xdr:nvSpPr>
        <xdr:cNvPr id="533" name="テキスト ボックス 532"/>
        <xdr:cNvSpPr txBox="1"/>
      </xdr:nvSpPr>
      <xdr:spPr>
        <a:xfrm>
          <a:off x="13436111" y="65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19253</xdr:rowOff>
    </xdr:from>
    <xdr:to>
      <xdr:col>67</xdr:col>
      <xdr:colOff>101600</xdr:colOff>
      <xdr:row>38</xdr:row>
      <xdr:rowOff>120853</xdr:rowOff>
    </xdr:to>
    <xdr:sp macro="" textlink="">
      <xdr:nvSpPr>
        <xdr:cNvPr id="534" name="楕円 533"/>
        <xdr:cNvSpPr/>
      </xdr:nvSpPr>
      <xdr:spPr>
        <a:xfrm>
          <a:off x="12763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111980</xdr:rowOff>
    </xdr:from>
    <xdr:ext cx="534377" cy="259045"/>
    <xdr:sp macro="" textlink="">
      <xdr:nvSpPr>
        <xdr:cNvPr id="535" name="テキスト ボックス 534"/>
        <xdr:cNvSpPr txBox="1"/>
      </xdr:nvSpPr>
      <xdr:spPr>
        <a:xfrm>
          <a:off x="12547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6" name="直線コネクタ 54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7" name="テキスト ボックス 54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8" name="直線コネクタ 54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9" name="テキスト ボックス 54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0" name="直線コネクタ 54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1" name="テキスト ボックス 55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2" name="直線コネクタ 55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3" name="テキスト ボックス 55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4" name="直線コネクタ 55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5" name="テキスト ボックス 55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6" name="直線コネクタ 55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7" name="テキスト ボックス 55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1" name="直線コネクタ 560"/>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2"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3" name="直線コネクタ 562"/>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4"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5" name="直線コネクタ 564"/>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54001</xdr:rowOff>
    </xdr:from>
    <xdr:to>
      <xdr:col>85</xdr:col>
      <xdr:colOff>127000</xdr:colOff>
      <xdr:row>57</xdr:row>
      <xdr:rowOff>34354</xdr:rowOff>
    </xdr:to>
    <xdr:cxnSp macro="">
      <xdr:nvCxnSpPr>
        <xdr:cNvPr id="566" name="直線コネクタ 565"/>
        <xdr:cNvCxnSpPr/>
      </xdr:nvCxnSpPr>
      <xdr:spPr>
        <a:xfrm flipV="1">
          <a:off x="15481300" y="9655201"/>
          <a:ext cx="838200" cy="1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67"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68" name="フローチャート: 判断 567"/>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34354</xdr:rowOff>
    </xdr:from>
    <xdr:to>
      <xdr:col>81</xdr:col>
      <xdr:colOff>50800</xdr:colOff>
      <xdr:row>57</xdr:row>
      <xdr:rowOff>88618</xdr:rowOff>
    </xdr:to>
    <xdr:cxnSp macro="">
      <xdr:nvCxnSpPr>
        <xdr:cNvPr id="569" name="直線コネクタ 568"/>
        <xdr:cNvCxnSpPr/>
      </xdr:nvCxnSpPr>
      <xdr:spPr>
        <a:xfrm flipV="1">
          <a:off x="14592300" y="9807004"/>
          <a:ext cx="889000" cy="5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0" name="フローチャート: 判断 569"/>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1" name="テキスト ボックス 570"/>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88618</xdr:rowOff>
    </xdr:from>
    <xdr:to>
      <xdr:col>76</xdr:col>
      <xdr:colOff>114300</xdr:colOff>
      <xdr:row>57</xdr:row>
      <xdr:rowOff>132927</xdr:rowOff>
    </xdr:to>
    <xdr:cxnSp macro="">
      <xdr:nvCxnSpPr>
        <xdr:cNvPr id="572" name="直線コネクタ 571"/>
        <xdr:cNvCxnSpPr/>
      </xdr:nvCxnSpPr>
      <xdr:spPr>
        <a:xfrm flipV="1">
          <a:off x="13703300" y="9861268"/>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3" name="フローチャート: 判断 572"/>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4" name="テキスト ボックス 573"/>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19587</xdr:rowOff>
    </xdr:from>
    <xdr:to>
      <xdr:col>71</xdr:col>
      <xdr:colOff>177800</xdr:colOff>
      <xdr:row>57</xdr:row>
      <xdr:rowOff>132927</xdr:rowOff>
    </xdr:to>
    <xdr:cxnSp macro="">
      <xdr:nvCxnSpPr>
        <xdr:cNvPr id="575" name="直線コネクタ 574"/>
        <xdr:cNvCxnSpPr/>
      </xdr:nvCxnSpPr>
      <xdr:spPr>
        <a:xfrm>
          <a:off x="12814300" y="9620787"/>
          <a:ext cx="889000" cy="2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6" name="フローチャート: 判断 575"/>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77" name="テキスト ボックス 576"/>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78" name="フローチャート: 判断 577"/>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79" name="テキスト ボックス 578"/>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3201</xdr:rowOff>
    </xdr:from>
    <xdr:to>
      <xdr:col>85</xdr:col>
      <xdr:colOff>177800</xdr:colOff>
      <xdr:row>56</xdr:row>
      <xdr:rowOff>104801</xdr:rowOff>
    </xdr:to>
    <xdr:sp macro="" textlink="">
      <xdr:nvSpPr>
        <xdr:cNvPr id="585" name="楕円 584"/>
        <xdr:cNvSpPr/>
      </xdr:nvSpPr>
      <xdr:spPr>
        <a:xfrm>
          <a:off x="16268700" y="96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26078</xdr:rowOff>
    </xdr:from>
    <xdr:ext cx="534377" cy="259045"/>
    <xdr:sp macro="" textlink="">
      <xdr:nvSpPr>
        <xdr:cNvPr id="586" name="教育費該当値テキスト"/>
        <xdr:cNvSpPr txBox="1"/>
      </xdr:nvSpPr>
      <xdr:spPr>
        <a:xfrm>
          <a:off x="16370300" y="94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155004</xdr:rowOff>
    </xdr:from>
    <xdr:to>
      <xdr:col>81</xdr:col>
      <xdr:colOff>101600</xdr:colOff>
      <xdr:row>57</xdr:row>
      <xdr:rowOff>85154</xdr:rowOff>
    </xdr:to>
    <xdr:sp macro="" textlink="">
      <xdr:nvSpPr>
        <xdr:cNvPr id="587" name="楕円 586"/>
        <xdr:cNvSpPr/>
      </xdr:nvSpPr>
      <xdr:spPr>
        <a:xfrm>
          <a:off x="15430500" y="97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76281</xdr:rowOff>
    </xdr:from>
    <xdr:ext cx="534377" cy="259045"/>
    <xdr:sp macro="" textlink="">
      <xdr:nvSpPr>
        <xdr:cNvPr id="588" name="テキスト ボックス 587"/>
        <xdr:cNvSpPr txBox="1"/>
      </xdr:nvSpPr>
      <xdr:spPr>
        <a:xfrm>
          <a:off x="15214111" y="984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37818</xdr:rowOff>
    </xdr:from>
    <xdr:to>
      <xdr:col>76</xdr:col>
      <xdr:colOff>165100</xdr:colOff>
      <xdr:row>57</xdr:row>
      <xdr:rowOff>139418</xdr:rowOff>
    </xdr:to>
    <xdr:sp macro="" textlink="">
      <xdr:nvSpPr>
        <xdr:cNvPr id="589" name="楕円 588"/>
        <xdr:cNvSpPr/>
      </xdr:nvSpPr>
      <xdr:spPr>
        <a:xfrm>
          <a:off x="14541500" y="98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130545</xdr:rowOff>
    </xdr:from>
    <xdr:ext cx="534377" cy="259045"/>
    <xdr:sp macro="" textlink="">
      <xdr:nvSpPr>
        <xdr:cNvPr id="590" name="テキスト ボックス 589"/>
        <xdr:cNvSpPr txBox="1"/>
      </xdr:nvSpPr>
      <xdr:spPr>
        <a:xfrm>
          <a:off x="14325111" y="99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82127</xdr:rowOff>
    </xdr:from>
    <xdr:to>
      <xdr:col>72</xdr:col>
      <xdr:colOff>38100</xdr:colOff>
      <xdr:row>58</xdr:row>
      <xdr:rowOff>12277</xdr:rowOff>
    </xdr:to>
    <xdr:sp macro="" textlink="">
      <xdr:nvSpPr>
        <xdr:cNvPr id="591" name="楕円 590"/>
        <xdr:cNvSpPr/>
      </xdr:nvSpPr>
      <xdr:spPr>
        <a:xfrm>
          <a:off x="13652500" y="98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3404</xdr:rowOff>
    </xdr:from>
    <xdr:ext cx="534377" cy="259045"/>
    <xdr:sp macro="" textlink="">
      <xdr:nvSpPr>
        <xdr:cNvPr id="592" name="テキスト ボックス 591"/>
        <xdr:cNvSpPr txBox="1"/>
      </xdr:nvSpPr>
      <xdr:spPr>
        <a:xfrm>
          <a:off x="13436111" y="9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140237</xdr:rowOff>
    </xdr:from>
    <xdr:to>
      <xdr:col>67</xdr:col>
      <xdr:colOff>101600</xdr:colOff>
      <xdr:row>56</xdr:row>
      <xdr:rowOff>70387</xdr:rowOff>
    </xdr:to>
    <xdr:sp macro="" textlink="">
      <xdr:nvSpPr>
        <xdr:cNvPr id="593" name="楕円 592"/>
        <xdr:cNvSpPr/>
      </xdr:nvSpPr>
      <xdr:spPr>
        <a:xfrm>
          <a:off x="12763500" y="95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86914</xdr:rowOff>
    </xdr:from>
    <xdr:ext cx="534377" cy="259045"/>
    <xdr:sp macro="" textlink="">
      <xdr:nvSpPr>
        <xdr:cNvPr id="594" name="テキスト ボックス 593"/>
        <xdr:cNvSpPr txBox="1"/>
      </xdr:nvSpPr>
      <xdr:spPr>
        <a:xfrm>
          <a:off x="12547111" y="93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6" name="テキスト ボックス 61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18" name="直線コネクタ 617"/>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19"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1"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2" name="直線コネクタ 621"/>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120659</xdr:rowOff>
    </xdr:from>
    <xdr:to>
      <xdr:col>85</xdr:col>
      <xdr:colOff>127000</xdr:colOff>
      <xdr:row>76</xdr:row>
      <xdr:rowOff>30482</xdr:rowOff>
    </xdr:to>
    <xdr:cxnSp macro="">
      <xdr:nvCxnSpPr>
        <xdr:cNvPr id="623" name="直線コネクタ 622"/>
        <xdr:cNvCxnSpPr/>
      </xdr:nvCxnSpPr>
      <xdr:spPr>
        <a:xfrm>
          <a:off x="15481300" y="12979409"/>
          <a:ext cx="838200" cy="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4"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5" name="フローチャート: 判断 624"/>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120659</xdr:rowOff>
    </xdr:from>
    <xdr:to>
      <xdr:col>81</xdr:col>
      <xdr:colOff>50800</xdr:colOff>
      <xdr:row>76</xdr:row>
      <xdr:rowOff>71408</xdr:rowOff>
    </xdr:to>
    <xdr:cxnSp macro="">
      <xdr:nvCxnSpPr>
        <xdr:cNvPr id="626" name="直線コネクタ 625"/>
        <xdr:cNvCxnSpPr/>
      </xdr:nvCxnSpPr>
      <xdr:spPr>
        <a:xfrm flipV="1">
          <a:off x="14592300" y="12979409"/>
          <a:ext cx="889000" cy="1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27" name="フローチャート: 判断 626"/>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28" name="テキスト ボックス 627"/>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71408</xdr:rowOff>
    </xdr:from>
    <xdr:to>
      <xdr:col>76</xdr:col>
      <xdr:colOff>114300</xdr:colOff>
      <xdr:row>77</xdr:row>
      <xdr:rowOff>149022</xdr:rowOff>
    </xdr:to>
    <xdr:cxnSp macro="">
      <xdr:nvCxnSpPr>
        <xdr:cNvPr id="629" name="直線コネクタ 628"/>
        <xdr:cNvCxnSpPr/>
      </xdr:nvCxnSpPr>
      <xdr:spPr>
        <a:xfrm flipV="1">
          <a:off x="13703300" y="13101608"/>
          <a:ext cx="889000" cy="2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0" name="フローチャート: 判断 629"/>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57033</xdr:rowOff>
    </xdr:from>
    <xdr:ext cx="534377" cy="259045"/>
    <xdr:sp macro="" textlink="">
      <xdr:nvSpPr>
        <xdr:cNvPr id="631" name="テキスト ボックス 630"/>
        <xdr:cNvSpPr txBox="1"/>
      </xdr:nvSpPr>
      <xdr:spPr>
        <a:xfrm>
          <a:off x="14325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149022</xdr:rowOff>
    </xdr:from>
    <xdr:to>
      <xdr:col>71</xdr:col>
      <xdr:colOff>177800</xdr:colOff>
      <xdr:row>79</xdr:row>
      <xdr:rowOff>42002</xdr:rowOff>
    </xdr:to>
    <xdr:cxnSp macro="">
      <xdr:nvCxnSpPr>
        <xdr:cNvPr id="632" name="直線コネクタ 631"/>
        <xdr:cNvCxnSpPr/>
      </xdr:nvCxnSpPr>
      <xdr:spPr>
        <a:xfrm flipV="1">
          <a:off x="12814300" y="13350672"/>
          <a:ext cx="889000" cy="2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3" name="フローチャート: 判断 632"/>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4" name="テキスト ボックス 633"/>
        <xdr:cNvSpPr txBox="1"/>
      </xdr:nvSpPr>
      <xdr:spPr>
        <a:xfrm>
          <a:off x="13468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5" name="フローチャート: 判断 634"/>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6" name="テキスト ボックス 635"/>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151132</xdr:rowOff>
    </xdr:from>
    <xdr:to>
      <xdr:col>85</xdr:col>
      <xdr:colOff>177800</xdr:colOff>
      <xdr:row>76</xdr:row>
      <xdr:rowOff>81282</xdr:rowOff>
    </xdr:to>
    <xdr:sp macro="" textlink="">
      <xdr:nvSpPr>
        <xdr:cNvPr id="642" name="楕円 641"/>
        <xdr:cNvSpPr/>
      </xdr:nvSpPr>
      <xdr:spPr>
        <a:xfrm>
          <a:off x="16268700" y="130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2560</xdr:rowOff>
    </xdr:from>
    <xdr:ext cx="599010" cy="259045"/>
    <xdr:sp macro="" textlink="">
      <xdr:nvSpPr>
        <xdr:cNvPr id="643" name="災害復旧費該当値テキスト"/>
        <xdr:cNvSpPr txBox="1"/>
      </xdr:nvSpPr>
      <xdr:spPr>
        <a:xfrm>
          <a:off x="16370300" y="1286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69859</xdr:rowOff>
    </xdr:from>
    <xdr:to>
      <xdr:col>81</xdr:col>
      <xdr:colOff>101600</xdr:colOff>
      <xdr:row>76</xdr:row>
      <xdr:rowOff>9</xdr:rowOff>
    </xdr:to>
    <xdr:sp macro="" textlink="">
      <xdr:nvSpPr>
        <xdr:cNvPr id="644" name="楕円 643"/>
        <xdr:cNvSpPr/>
      </xdr:nvSpPr>
      <xdr:spPr>
        <a:xfrm>
          <a:off x="15430500" y="129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16536</xdr:rowOff>
    </xdr:from>
    <xdr:ext cx="599010" cy="259045"/>
    <xdr:sp macro="" textlink="">
      <xdr:nvSpPr>
        <xdr:cNvPr id="645" name="テキスト ボックス 644"/>
        <xdr:cNvSpPr txBox="1"/>
      </xdr:nvSpPr>
      <xdr:spPr>
        <a:xfrm>
          <a:off x="15181795" y="1270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20608</xdr:rowOff>
    </xdr:from>
    <xdr:to>
      <xdr:col>76</xdr:col>
      <xdr:colOff>165100</xdr:colOff>
      <xdr:row>76</xdr:row>
      <xdr:rowOff>122208</xdr:rowOff>
    </xdr:to>
    <xdr:sp macro="" textlink="">
      <xdr:nvSpPr>
        <xdr:cNvPr id="646" name="楕円 645"/>
        <xdr:cNvSpPr/>
      </xdr:nvSpPr>
      <xdr:spPr>
        <a:xfrm>
          <a:off x="14541500" y="130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138734</xdr:rowOff>
    </xdr:from>
    <xdr:ext cx="599010" cy="259045"/>
    <xdr:sp macro="" textlink="">
      <xdr:nvSpPr>
        <xdr:cNvPr id="647" name="テキスト ボックス 646"/>
        <xdr:cNvSpPr txBox="1"/>
      </xdr:nvSpPr>
      <xdr:spPr>
        <a:xfrm>
          <a:off x="14292795" y="128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98222</xdr:rowOff>
    </xdr:from>
    <xdr:to>
      <xdr:col>72</xdr:col>
      <xdr:colOff>38100</xdr:colOff>
      <xdr:row>78</xdr:row>
      <xdr:rowOff>28372</xdr:rowOff>
    </xdr:to>
    <xdr:sp macro="" textlink="">
      <xdr:nvSpPr>
        <xdr:cNvPr id="648" name="楕円 647"/>
        <xdr:cNvSpPr/>
      </xdr:nvSpPr>
      <xdr:spPr>
        <a:xfrm>
          <a:off x="13652500" y="132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44899</xdr:rowOff>
    </xdr:from>
    <xdr:ext cx="599010" cy="259045"/>
    <xdr:sp macro="" textlink="">
      <xdr:nvSpPr>
        <xdr:cNvPr id="649" name="テキスト ボックス 648"/>
        <xdr:cNvSpPr txBox="1"/>
      </xdr:nvSpPr>
      <xdr:spPr>
        <a:xfrm>
          <a:off x="13403795" y="1307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162652</xdr:rowOff>
    </xdr:from>
    <xdr:to>
      <xdr:col>67</xdr:col>
      <xdr:colOff>101600</xdr:colOff>
      <xdr:row>79</xdr:row>
      <xdr:rowOff>92802</xdr:rowOff>
    </xdr:to>
    <xdr:sp macro="" textlink="">
      <xdr:nvSpPr>
        <xdr:cNvPr id="650" name="楕円 649"/>
        <xdr:cNvSpPr/>
      </xdr:nvSpPr>
      <xdr:spPr>
        <a:xfrm>
          <a:off x="12763500" y="13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83929</xdr:rowOff>
    </xdr:from>
    <xdr:ext cx="469744" cy="259045"/>
    <xdr:sp macro="" textlink="">
      <xdr:nvSpPr>
        <xdr:cNvPr id="651" name="テキスト ボックス 650"/>
        <xdr:cNvSpPr txBox="1"/>
      </xdr:nvSpPr>
      <xdr:spPr>
        <a:xfrm>
          <a:off x="12579428" y="136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5" name="直線コネクタ 674"/>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6"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77" name="直線コネクタ 676"/>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78"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79" name="直線コネクタ 678"/>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124140</xdr:rowOff>
    </xdr:from>
    <xdr:to>
      <xdr:col>85</xdr:col>
      <xdr:colOff>127000</xdr:colOff>
      <xdr:row>95</xdr:row>
      <xdr:rowOff>63119</xdr:rowOff>
    </xdr:to>
    <xdr:cxnSp macro="">
      <xdr:nvCxnSpPr>
        <xdr:cNvPr id="680" name="直線コネクタ 679"/>
        <xdr:cNvCxnSpPr/>
      </xdr:nvCxnSpPr>
      <xdr:spPr>
        <a:xfrm flipV="1">
          <a:off x="15481300" y="15554640"/>
          <a:ext cx="838200" cy="7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1"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2" name="フローチャート: 判断 681"/>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63119</xdr:rowOff>
    </xdr:from>
    <xdr:to>
      <xdr:col>81</xdr:col>
      <xdr:colOff>50800</xdr:colOff>
      <xdr:row>95</xdr:row>
      <xdr:rowOff>139289</xdr:rowOff>
    </xdr:to>
    <xdr:cxnSp macro="">
      <xdr:nvCxnSpPr>
        <xdr:cNvPr id="683" name="直線コネクタ 682"/>
        <xdr:cNvCxnSpPr/>
      </xdr:nvCxnSpPr>
      <xdr:spPr>
        <a:xfrm flipV="1">
          <a:off x="14592300" y="16350869"/>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4" name="フローチャート: 判断 683"/>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5" name="テキスト ボックス 684"/>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118904</xdr:rowOff>
    </xdr:from>
    <xdr:to>
      <xdr:col>76</xdr:col>
      <xdr:colOff>114300</xdr:colOff>
      <xdr:row>95</xdr:row>
      <xdr:rowOff>139289</xdr:rowOff>
    </xdr:to>
    <xdr:cxnSp macro="">
      <xdr:nvCxnSpPr>
        <xdr:cNvPr id="686" name="直線コネクタ 685"/>
        <xdr:cNvCxnSpPr/>
      </xdr:nvCxnSpPr>
      <xdr:spPr>
        <a:xfrm>
          <a:off x="13703300" y="16406654"/>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87" name="フローチャート: 判断 686"/>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88" name="テキスト ボックス 687"/>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118904</xdr:rowOff>
    </xdr:from>
    <xdr:to>
      <xdr:col>71</xdr:col>
      <xdr:colOff>177800</xdr:colOff>
      <xdr:row>96</xdr:row>
      <xdr:rowOff>4628</xdr:rowOff>
    </xdr:to>
    <xdr:cxnSp macro="">
      <xdr:nvCxnSpPr>
        <xdr:cNvPr id="689" name="直線コネクタ 688"/>
        <xdr:cNvCxnSpPr/>
      </xdr:nvCxnSpPr>
      <xdr:spPr>
        <a:xfrm flipV="1">
          <a:off x="12814300" y="16406654"/>
          <a:ext cx="889000" cy="5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0" name="フローチャート: 判断 689"/>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1" name="テキスト ボックス 690"/>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2" name="フローチャート: 判断 691"/>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3" name="テキスト ボックス 692"/>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73340</xdr:rowOff>
    </xdr:from>
    <xdr:to>
      <xdr:col>85</xdr:col>
      <xdr:colOff>177800</xdr:colOff>
      <xdr:row>91</xdr:row>
      <xdr:rowOff>3490</xdr:rowOff>
    </xdr:to>
    <xdr:sp macro="" textlink="">
      <xdr:nvSpPr>
        <xdr:cNvPr id="699" name="楕円 698"/>
        <xdr:cNvSpPr/>
      </xdr:nvSpPr>
      <xdr:spPr>
        <a:xfrm>
          <a:off x="16268700" y="155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159717</xdr:rowOff>
    </xdr:from>
    <xdr:ext cx="599010" cy="259045"/>
    <xdr:sp macro="" textlink="">
      <xdr:nvSpPr>
        <xdr:cNvPr id="700" name="公債費該当値テキスト"/>
        <xdr:cNvSpPr txBox="1"/>
      </xdr:nvSpPr>
      <xdr:spPr>
        <a:xfrm>
          <a:off x="16370300" y="1541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12319</xdr:rowOff>
    </xdr:from>
    <xdr:to>
      <xdr:col>81</xdr:col>
      <xdr:colOff>101600</xdr:colOff>
      <xdr:row>95</xdr:row>
      <xdr:rowOff>113919</xdr:rowOff>
    </xdr:to>
    <xdr:sp macro="" textlink="">
      <xdr:nvSpPr>
        <xdr:cNvPr id="701" name="楕円 700"/>
        <xdr:cNvSpPr/>
      </xdr:nvSpPr>
      <xdr:spPr>
        <a:xfrm>
          <a:off x="15430500" y="163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130446</xdr:rowOff>
    </xdr:from>
    <xdr:ext cx="534377" cy="259045"/>
    <xdr:sp macro="" textlink="">
      <xdr:nvSpPr>
        <xdr:cNvPr id="702" name="テキスト ボックス 701"/>
        <xdr:cNvSpPr txBox="1"/>
      </xdr:nvSpPr>
      <xdr:spPr>
        <a:xfrm>
          <a:off x="15214111" y="160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88489</xdr:rowOff>
    </xdr:from>
    <xdr:to>
      <xdr:col>76</xdr:col>
      <xdr:colOff>165100</xdr:colOff>
      <xdr:row>96</xdr:row>
      <xdr:rowOff>18639</xdr:rowOff>
    </xdr:to>
    <xdr:sp macro="" textlink="">
      <xdr:nvSpPr>
        <xdr:cNvPr id="703" name="楕円 702"/>
        <xdr:cNvSpPr/>
      </xdr:nvSpPr>
      <xdr:spPr>
        <a:xfrm>
          <a:off x="14541500" y="163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9766</xdr:rowOff>
    </xdr:from>
    <xdr:ext cx="534377" cy="259045"/>
    <xdr:sp macro="" textlink="">
      <xdr:nvSpPr>
        <xdr:cNvPr id="704" name="テキスト ボックス 703"/>
        <xdr:cNvSpPr txBox="1"/>
      </xdr:nvSpPr>
      <xdr:spPr>
        <a:xfrm>
          <a:off x="14325111" y="164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68104</xdr:rowOff>
    </xdr:from>
    <xdr:to>
      <xdr:col>72</xdr:col>
      <xdr:colOff>38100</xdr:colOff>
      <xdr:row>95</xdr:row>
      <xdr:rowOff>169704</xdr:rowOff>
    </xdr:to>
    <xdr:sp macro="" textlink="">
      <xdr:nvSpPr>
        <xdr:cNvPr id="705" name="楕円 704"/>
        <xdr:cNvSpPr/>
      </xdr:nvSpPr>
      <xdr:spPr>
        <a:xfrm>
          <a:off x="13652500" y="163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160831</xdr:rowOff>
    </xdr:from>
    <xdr:ext cx="534377" cy="259045"/>
    <xdr:sp macro="" textlink="">
      <xdr:nvSpPr>
        <xdr:cNvPr id="706" name="テキスト ボックス 705"/>
        <xdr:cNvSpPr txBox="1"/>
      </xdr:nvSpPr>
      <xdr:spPr>
        <a:xfrm>
          <a:off x="13436111" y="164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125278</xdr:rowOff>
    </xdr:from>
    <xdr:to>
      <xdr:col>67</xdr:col>
      <xdr:colOff>101600</xdr:colOff>
      <xdr:row>96</xdr:row>
      <xdr:rowOff>55428</xdr:rowOff>
    </xdr:to>
    <xdr:sp macro="" textlink="">
      <xdr:nvSpPr>
        <xdr:cNvPr id="707" name="楕円 706"/>
        <xdr:cNvSpPr/>
      </xdr:nvSpPr>
      <xdr:spPr>
        <a:xfrm>
          <a:off x="12763500" y="164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46555</xdr:rowOff>
    </xdr:from>
    <xdr:ext cx="534377" cy="259045"/>
    <xdr:sp macro="" textlink="">
      <xdr:nvSpPr>
        <xdr:cNvPr id="708" name="テキスト ボックス 707"/>
        <xdr:cNvSpPr txBox="1"/>
      </xdr:nvSpPr>
      <xdr:spPr>
        <a:xfrm>
          <a:off x="12547111" y="1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2" name="テキスト ボックス 72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4" name="テキスト ボックス 72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6" name="テキスト ボックス 72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8" name="テキスト ボックス 72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2" name="直線コネクタ 731"/>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5"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6" name="直線コネクタ 735"/>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38"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39" name="フローチャート: 判断 738"/>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1" name="フローチャート: 判断 740"/>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2" name="テキスト ボックス 741"/>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4" name="フローチャート: 判断 743"/>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5" name="テキスト ボックス 744"/>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47" name="フローチャート: 判断 746"/>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48" name="テキスト ボックス 747"/>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49" name="フローチャート: 判断 748"/>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0" name="テキスト ボックス 749"/>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57"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年度の目的</a:t>
          </a:r>
          <a:r>
            <a:rPr kumimoji="1" lang="ja-JP" altLang="ja-JP" sz="1100">
              <a:solidFill>
                <a:schemeClr val="dk1"/>
              </a:solidFill>
              <a:effectLst/>
              <a:latin typeface="+mn-lt"/>
              <a:ea typeface="+mn-ea"/>
              <a:cs typeface="+mn-cs"/>
            </a:rPr>
            <a:t>別の住民一人当たりのコストは、</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費が大幅に上昇している。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熊本地震からの災害復旧に係る事業資金を南阿蘇鉄道に貸付</a:t>
          </a:r>
          <a:r>
            <a:rPr kumimoji="1" lang="ja-JP" altLang="en-US" sz="1100">
              <a:solidFill>
                <a:schemeClr val="dk1"/>
              </a:solidFill>
              <a:effectLst/>
              <a:latin typeface="+mn-lt"/>
              <a:ea typeface="+mn-ea"/>
              <a:cs typeface="+mn-cs"/>
            </a:rPr>
            <a:t>るために借入れた熊本県市町村振興資金の償還が始まったことから、</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１０４，４９２円</a:t>
          </a:r>
          <a:r>
            <a:rPr kumimoji="1" lang="ja-JP" altLang="ja-JP" sz="1100">
              <a:solidFill>
                <a:schemeClr val="dk1"/>
              </a:solidFill>
              <a:effectLst/>
              <a:latin typeface="+mn-lt"/>
              <a:ea typeface="+mn-ea"/>
              <a:cs typeface="+mn-cs"/>
            </a:rPr>
            <a:t>高くなっている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小規模住宅地区等改良</a:t>
          </a:r>
          <a:r>
            <a:rPr kumimoji="1" lang="ja-JP" altLang="ja-JP" sz="1100">
              <a:solidFill>
                <a:schemeClr val="dk1"/>
              </a:solidFill>
              <a:effectLst/>
              <a:latin typeface="+mn-lt"/>
              <a:ea typeface="+mn-ea"/>
              <a:cs typeface="+mn-cs"/>
            </a:rPr>
            <a:t>事業などの実施に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類似団体と比較して</a:t>
          </a:r>
          <a:r>
            <a:rPr kumimoji="1" lang="ja-JP" altLang="ja-JP" sz="1100">
              <a:solidFill>
                <a:schemeClr val="dk1"/>
              </a:solidFill>
              <a:effectLst/>
              <a:latin typeface="+mn-lt"/>
              <a:ea typeface="+mn-ea"/>
              <a:cs typeface="+mn-cs"/>
            </a:rPr>
            <a:t>住民一人当たりのコストが２番目に高い状況となっている。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前年度と比較すると住民一人当たりのコスト</a:t>
          </a:r>
          <a:r>
            <a:rPr kumimoji="1" lang="ja-JP" altLang="en-US" sz="1100">
              <a:solidFill>
                <a:schemeClr val="dk1"/>
              </a:solidFill>
              <a:effectLst/>
              <a:latin typeface="+mn-lt"/>
              <a:ea typeface="+mn-ea"/>
              <a:cs typeface="+mn-cs"/>
            </a:rPr>
            <a:t>が４２，６６３円減少したが</a:t>
          </a:r>
          <a:r>
            <a:rPr kumimoji="1" lang="ja-JP" altLang="ja-JP" sz="1100">
              <a:solidFill>
                <a:schemeClr val="dk1"/>
              </a:solidFill>
              <a:effectLst/>
              <a:latin typeface="+mn-lt"/>
              <a:ea typeface="+mn-ea"/>
              <a:cs typeface="+mn-cs"/>
            </a:rPr>
            <a:t>、類似団体と比較して住民一人当たりのコストが２番目に高い</a:t>
          </a:r>
          <a:r>
            <a:rPr kumimoji="1" lang="ja-JP" altLang="en-US" sz="1100">
              <a:solidFill>
                <a:schemeClr val="dk1"/>
              </a:solidFill>
              <a:effectLst/>
              <a:latin typeface="+mn-lt"/>
              <a:ea typeface="+mn-ea"/>
              <a:cs typeface="+mn-cs"/>
            </a:rPr>
            <a:t>位置にある</a:t>
          </a:r>
          <a:r>
            <a:rPr kumimoji="1" lang="ja-JP" altLang="ja-JP" sz="1100">
              <a:solidFill>
                <a:schemeClr val="dk1"/>
              </a:solidFill>
              <a:effectLst/>
              <a:latin typeface="+mn-lt"/>
              <a:ea typeface="+mn-ea"/>
              <a:cs typeface="+mn-cs"/>
            </a:rPr>
            <a:t>。これらは、いずれも熊本地震に係る事業</a:t>
          </a:r>
          <a:r>
            <a:rPr kumimoji="1" lang="ja-JP" altLang="en-US" sz="1100">
              <a:solidFill>
                <a:schemeClr val="dk1"/>
              </a:solidFill>
              <a:effectLst/>
              <a:latin typeface="+mn-lt"/>
              <a:ea typeface="+mn-ea"/>
              <a:cs typeface="+mn-cs"/>
            </a:rPr>
            <a:t>が主で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一方、衛生費は熊本地震に伴う災害廃棄物処理事業が大幅に減額したことから、前年度と比較すると</a:t>
          </a:r>
          <a:r>
            <a:rPr kumimoji="1" lang="ja-JP" altLang="en-US" sz="1100">
              <a:solidFill>
                <a:schemeClr val="dk1"/>
              </a:solidFill>
              <a:effectLst/>
              <a:latin typeface="+mn-lt"/>
              <a:ea typeface="+mn-ea"/>
              <a:cs typeface="+mn-cs"/>
            </a:rPr>
            <a:t>４２，７７０円</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今後は、災害復旧事業のために借り入れた地方債の償還が</a:t>
          </a:r>
          <a:r>
            <a:rPr kumimoji="1" lang="ja-JP" altLang="en-US" sz="1100">
              <a:solidFill>
                <a:schemeClr val="dk1"/>
              </a:solidFill>
              <a:effectLst/>
              <a:latin typeface="+mn-lt"/>
              <a:ea typeface="+mn-ea"/>
              <a:cs typeface="+mn-cs"/>
            </a:rPr>
            <a:t>本格化すること</a:t>
          </a:r>
          <a:r>
            <a:rPr kumimoji="1" lang="ja-JP" altLang="ja-JP" sz="1100">
              <a:solidFill>
                <a:schemeClr val="dk1"/>
              </a:solidFill>
              <a:effectLst/>
              <a:latin typeface="+mn-lt"/>
              <a:ea typeface="+mn-ea"/>
              <a:cs typeface="+mn-cs"/>
            </a:rPr>
            <a:t>から、公債費の増加が見込まれている。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財政調整基金残高は、有利な地方債などの活用により取り崩しを回避している。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は、平成２８年の熊本地震以降、高い水準で推移して</a:t>
          </a:r>
          <a:r>
            <a:rPr kumimoji="1" lang="ja-JP" altLang="en-US" sz="1100">
              <a:solidFill>
                <a:schemeClr val="dk1"/>
              </a:solidFill>
              <a:effectLst/>
              <a:latin typeface="+mn-lt"/>
              <a:ea typeface="+mn-ea"/>
              <a:cs typeface="+mn-cs"/>
            </a:rPr>
            <a:t>いたが、復旧復興事業が減少してきたことから熊本地震前の状況に戻りつつある。</a:t>
          </a:r>
          <a:endParaRPr lang="ja-JP" altLang="ja-JP" sz="1400">
            <a:effectLst/>
          </a:endParaRPr>
        </a:p>
        <a:p>
          <a:r>
            <a:rPr kumimoji="1" lang="ja-JP" altLang="en-US" sz="1100">
              <a:solidFill>
                <a:schemeClr val="tx1"/>
              </a:solidFill>
              <a:effectLst/>
              <a:latin typeface="+mn-lt"/>
              <a:ea typeface="+mn-ea"/>
              <a:cs typeface="+mn-cs"/>
            </a:rPr>
            <a:t>実質単年度収支は、</a:t>
          </a:r>
          <a:r>
            <a:rPr kumimoji="1" lang="ja-JP" altLang="ja-JP" sz="1100">
              <a:solidFill>
                <a:schemeClr val="tx1"/>
              </a:solidFill>
              <a:effectLst/>
              <a:latin typeface="+mn-lt"/>
              <a:ea typeface="+mn-ea"/>
              <a:cs typeface="+mn-cs"/>
            </a:rPr>
            <a:t>平成３０年度</a:t>
          </a:r>
          <a:r>
            <a:rPr kumimoji="1" lang="ja-JP" altLang="en-US" sz="1100">
              <a:solidFill>
                <a:schemeClr val="tx1"/>
              </a:solidFill>
              <a:effectLst/>
              <a:latin typeface="+mn-lt"/>
              <a:ea typeface="+mn-ea"/>
              <a:cs typeface="+mn-cs"/>
            </a:rPr>
            <a:t>決算から繰越金を歳計剰余金処分として財政調整基金に積立てた。一方、繰越金が減少したことから同基金を取り崩したことで実質単年度収支は大きく減少した。</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全ての会計において黒字決算となったが、簡易水道特別会計、農業集落排水特別会計、生活排水処理事業特別会計については、一般会計からの繰入金に依存している傾向にあることから、独立採算の原則に立ち返り、使用料の見直しも含めたところでの経営の健全化を図る。国民健康保険特別会計においては、一般会計からの繰入金抑制のため、検診率向上対策や医療費抑制のための健康づくり対策に取り組んで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101\Profile\desktop\lg90108\Desktop\&#12304;&#36001;&#25919;&#29366;&#27841;&#36039;&#26009;&#38598;&#12305;_434337_&#21335;&#38463;&#34311;&#26449;_2019\&#12304;&#36001;&#25919;&#29366;&#27841;&#36039;&#26009;&#38598;&#12305;_434337_&#21335;&#38463;&#3431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10.6</v>
          </cell>
          <cell r="CN51">
            <v>14.1</v>
          </cell>
          <cell r="CV51">
            <v>24.7</v>
          </cell>
        </row>
        <row r="53">
          <cell r="BX53">
            <v>68.8</v>
          </cell>
          <cell r="CF53">
            <v>69.900000000000006</v>
          </cell>
          <cell r="CN53">
            <v>68.2</v>
          </cell>
          <cell r="CV53">
            <v>66</v>
          </cell>
        </row>
        <row r="55">
          <cell r="AN55" t="str">
            <v>類似団体内平均値</v>
          </cell>
          <cell r="BX55">
            <v>51.4</v>
          </cell>
          <cell r="CF55">
            <v>46.8</v>
          </cell>
          <cell r="CN55">
            <v>48.4</v>
          </cell>
          <cell r="CV55">
            <v>43</v>
          </cell>
        </row>
        <row r="57">
          <cell r="BX57">
            <v>59.8</v>
          </cell>
          <cell r="CF57">
            <v>61.4</v>
          </cell>
          <cell r="CN57">
            <v>61.4</v>
          </cell>
          <cell r="CV57">
            <v>62.5</v>
          </cell>
        </row>
        <row r="72">
          <cell r="BP72" t="str">
            <v>H27</v>
          </cell>
          <cell r="BX72" t="str">
            <v>H28</v>
          </cell>
          <cell r="CF72" t="str">
            <v>H29</v>
          </cell>
          <cell r="CN72" t="str">
            <v>H30</v>
          </cell>
          <cell r="CV72" t="str">
            <v>R01</v>
          </cell>
        </row>
        <row r="73">
          <cell r="AN73" t="str">
            <v>当該団体値</v>
          </cell>
          <cell r="BP73">
            <v>11.7</v>
          </cell>
          <cell r="BX73">
            <v>10.6</v>
          </cell>
          <cell r="CN73">
            <v>14.1</v>
          </cell>
          <cell r="CV73">
            <v>24.7</v>
          </cell>
        </row>
        <row r="75">
          <cell r="BP75">
            <v>6.2</v>
          </cell>
          <cell r="BX75">
            <v>6.5</v>
          </cell>
          <cell r="CF75">
            <v>6.6</v>
          </cell>
          <cell r="CN75">
            <v>7</v>
          </cell>
          <cell r="CV75">
            <v>8</v>
          </cell>
        </row>
        <row r="77">
          <cell r="AN77" t="str">
            <v>類似団体内平均値</v>
          </cell>
          <cell r="BP77">
            <v>58.9</v>
          </cell>
          <cell r="BX77">
            <v>51.4</v>
          </cell>
          <cell r="CF77">
            <v>46.8</v>
          </cell>
          <cell r="CN77">
            <v>48.4</v>
          </cell>
          <cell r="CV77">
            <v>43</v>
          </cell>
        </row>
        <row r="79">
          <cell r="BP79">
            <v>10.8</v>
          </cell>
          <cell r="BX79">
            <v>10.199999999999999</v>
          </cell>
          <cell r="CF79">
            <v>9.9</v>
          </cell>
          <cell r="CN79">
            <v>9.9</v>
          </cell>
          <cell r="CV79">
            <v>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17315772</v>
      </c>
      <c r="BO4" s="462"/>
      <c r="BP4" s="462"/>
      <c r="BQ4" s="462"/>
      <c r="BR4" s="462"/>
      <c r="BS4" s="462"/>
      <c r="BT4" s="462"/>
      <c r="BU4" s="463"/>
      <c r="BV4" s="461">
        <v>17482640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16.3</v>
      </c>
      <c r="CU4" s="646"/>
      <c r="CV4" s="646"/>
      <c r="CW4" s="646"/>
      <c r="CX4" s="646"/>
      <c r="CY4" s="646"/>
      <c r="CZ4" s="646"/>
      <c r="DA4" s="647"/>
      <c r="DB4" s="645">
        <v>20.6</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16383129</v>
      </c>
      <c r="BO5" s="467"/>
      <c r="BP5" s="467"/>
      <c r="BQ5" s="467"/>
      <c r="BR5" s="467"/>
      <c r="BS5" s="467"/>
      <c r="BT5" s="467"/>
      <c r="BU5" s="468"/>
      <c r="BV5" s="466">
        <v>16313288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100.5</v>
      </c>
      <c r="CU5" s="437"/>
      <c r="CV5" s="437"/>
      <c r="CW5" s="437"/>
      <c r="CX5" s="437"/>
      <c r="CY5" s="437"/>
      <c r="CZ5" s="437"/>
      <c r="DA5" s="438"/>
      <c r="DB5" s="436">
        <v>97.4</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932643</v>
      </c>
      <c r="BO6" s="467"/>
      <c r="BP6" s="467"/>
      <c r="BQ6" s="467"/>
      <c r="BR6" s="467"/>
      <c r="BS6" s="467"/>
      <c r="BT6" s="467"/>
      <c r="BU6" s="468"/>
      <c r="BV6" s="466">
        <v>1169352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103.7</v>
      </c>
      <c r="CU6" s="620"/>
      <c r="CV6" s="620"/>
      <c r="CW6" s="620"/>
      <c r="CX6" s="620"/>
      <c r="CY6" s="620"/>
      <c r="CZ6" s="620"/>
      <c r="DA6" s="621"/>
      <c r="DB6" s="619">
        <v>101.6</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114139</v>
      </c>
      <c r="BO7" s="467"/>
      <c r="BP7" s="467"/>
      <c r="BQ7" s="467"/>
      <c r="BR7" s="467"/>
      <c r="BS7" s="467"/>
      <c r="BT7" s="467"/>
      <c r="BU7" s="468"/>
      <c r="BV7" s="466">
        <v>180880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5031737</v>
      </c>
      <c r="CU7" s="467"/>
      <c r="CV7" s="467"/>
      <c r="CW7" s="467"/>
      <c r="CX7" s="467"/>
      <c r="CY7" s="467"/>
      <c r="CZ7" s="467"/>
      <c r="DA7" s="468"/>
      <c r="DB7" s="466">
        <v>4802661</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818504</v>
      </c>
      <c r="BO8" s="467"/>
      <c r="BP8" s="467"/>
      <c r="BQ8" s="467"/>
      <c r="BR8" s="467"/>
      <c r="BS8" s="467"/>
      <c r="BT8" s="467"/>
      <c r="BU8" s="468"/>
      <c r="BV8" s="466">
        <v>988472</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0.27</v>
      </c>
      <c r="DC8" s="580"/>
      <c r="DD8" s="580"/>
      <c r="DE8" s="580"/>
      <c r="DF8" s="580"/>
      <c r="DG8" s="580"/>
      <c r="DH8" s="580"/>
      <c r="DI8" s="581"/>
      <c r="DJ8" s="184"/>
      <c r="DK8" s="184"/>
      <c r="DL8" s="184"/>
      <c r="DM8" s="184"/>
      <c r="DN8" s="184"/>
      <c r="DO8" s="184"/>
    </row>
    <row r="9" spans="1:119" ht="18.75" customHeight="1" thickBot="1" x14ac:dyDescent="0.2">
      <c r="A9" s="185"/>
      <c r="B9" s="608" t="s">
        <v>110</v>
      </c>
      <c r="C9" s="609"/>
      <c r="D9" s="609"/>
      <c r="E9" s="609"/>
      <c r="F9" s="609"/>
      <c r="G9" s="609"/>
      <c r="H9" s="609"/>
      <c r="I9" s="609"/>
      <c r="J9" s="609"/>
      <c r="K9" s="529"/>
      <c r="L9" s="610" t="s">
        <v>111</v>
      </c>
      <c r="M9" s="611"/>
      <c r="N9" s="611"/>
      <c r="O9" s="611"/>
      <c r="P9" s="611"/>
      <c r="Q9" s="612"/>
      <c r="R9" s="613">
        <v>11503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-169968</v>
      </c>
      <c r="BO9" s="467"/>
      <c r="BP9" s="467"/>
      <c r="BQ9" s="467"/>
      <c r="BR9" s="467"/>
      <c r="BS9" s="467"/>
      <c r="BT9" s="467"/>
      <c r="BU9" s="468"/>
      <c r="BV9" s="466">
        <v>-87621</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17.7</v>
      </c>
      <c r="CU9" s="437"/>
      <c r="CV9" s="437"/>
      <c r="CW9" s="437"/>
      <c r="CX9" s="437"/>
      <c r="CY9" s="437"/>
      <c r="CZ9" s="437"/>
      <c r="DA9" s="438"/>
      <c r="DB9" s="436">
        <v>12</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116</v>
      </c>
      <c r="M10" s="440"/>
      <c r="N10" s="440"/>
      <c r="O10" s="440"/>
      <c r="P10" s="440"/>
      <c r="Q10" s="441"/>
      <c r="R10" s="442">
        <v>11972</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2247</v>
      </c>
      <c r="BO10" s="467"/>
      <c r="BP10" s="467"/>
      <c r="BQ10" s="467"/>
      <c r="BR10" s="467"/>
      <c r="BS10" s="467"/>
      <c r="BT10" s="467"/>
      <c r="BU10" s="468"/>
      <c r="BV10" s="466">
        <v>2218</v>
      </c>
      <c r="BW10" s="467"/>
      <c r="BX10" s="467"/>
      <c r="BY10" s="467"/>
      <c r="BZ10" s="467"/>
      <c r="CA10" s="467"/>
      <c r="CB10" s="467"/>
      <c r="CC10" s="468"/>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32369</v>
      </c>
      <c r="BO11" s="467"/>
      <c r="BP11" s="467"/>
      <c r="BQ11" s="467"/>
      <c r="BR11" s="467"/>
      <c r="BS11" s="467"/>
      <c r="BT11" s="467"/>
      <c r="BU11" s="468"/>
      <c r="BV11" s="466">
        <v>13223</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4"/>
      <c r="DK11" s="184"/>
      <c r="DL11" s="184"/>
      <c r="DM11" s="184"/>
      <c r="DN11" s="184"/>
      <c r="DO11" s="184"/>
    </row>
    <row r="12" spans="1:119" ht="18.75" customHeight="1" x14ac:dyDescent="0.15">
      <c r="A12" s="185"/>
      <c r="B12" s="582" t="s">
        <v>129</v>
      </c>
      <c r="C12" s="583"/>
      <c r="D12" s="583"/>
      <c r="E12" s="583"/>
      <c r="F12" s="583"/>
      <c r="G12" s="583"/>
      <c r="H12" s="583"/>
      <c r="I12" s="583"/>
      <c r="J12" s="583"/>
      <c r="K12" s="584"/>
      <c r="L12" s="591" t="s">
        <v>130</v>
      </c>
      <c r="M12" s="592"/>
      <c r="N12" s="592"/>
      <c r="O12" s="592"/>
      <c r="P12" s="592"/>
      <c r="Q12" s="593"/>
      <c r="R12" s="594">
        <v>10444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330000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136</v>
      </c>
      <c r="N13" s="567"/>
      <c r="O13" s="567"/>
      <c r="P13" s="567"/>
      <c r="Q13" s="568"/>
      <c r="R13" s="569">
        <v>10352</v>
      </c>
      <c r="S13" s="570"/>
      <c r="T13" s="570"/>
      <c r="U13" s="570"/>
      <c r="V13" s="571"/>
      <c r="W13" s="557" t="s">
        <v>137</v>
      </c>
      <c r="X13" s="479"/>
      <c r="Y13" s="479"/>
      <c r="Z13" s="479"/>
      <c r="AA13" s="479"/>
      <c r="AB13" s="480"/>
      <c r="AC13" s="442">
        <v>1232</v>
      </c>
      <c r="AD13" s="443"/>
      <c r="AE13" s="443"/>
      <c r="AF13" s="443"/>
      <c r="AG13" s="444"/>
      <c r="AH13" s="442">
        <v>1279</v>
      </c>
      <c r="AI13" s="443"/>
      <c r="AJ13" s="443"/>
      <c r="AK13" s="443"/>
      <c r="AL13" s="445"/>
      <c r="AM13" s="535" t="s">
        <v>138</v>
      </c>
      <c r="AN13" s="440"/>
      <c r="AO13" s="440"/>
      <c r="AP13" s="440"/>
      <c r="AQ13" s="440"/>
      <c r="AR13" s="440"/>
      <c r="AS13" s="440"/>
      <c r="AT13" s="441"/>
      <c r="AU13" s="523" t="s">
        <v>118</v>
      </c>
      <c r="AV13" s="524"/>
      <c r="AW13" s="524"/>
      <c r="AX13" s="524"/>
      <c r="AY13" s="446" t="s">
        <v>139</v>
      </c>
      <c r="AZ13" s="447"/>
      <c r="BA13" s="447"/>
      <c r="BB13" s="447"/>
      <c r="BC13" s="447"/>
      <c r="BD13" s="447"/>
      <c r="BE13" s="447"/>
      <c r="BF13" s="447"/>
      <c r="BG13" s="447"/>
      <c r="BH13" s="447"/>
      <c r="BI13" s="447"/>
      <c r="BJ13" s="447"/>
      <c r="BK13" s="447"/>
      <c r="BL13" s="447"/>
      <c r="BM13" s="448"/>
      <c r="BN13" s="466">
        <v>-465352</v>
      </c>
      <c r="BO13" s="467"/>
      <c r="BP13" s="467"/>
      <c r="BQ13" s="467"/>
      <c r="BR13" s="467"/>
      <c r="BS13" s="467"/>
      <c r="BT13" s="467"/>
      <c r="BU13" s="468"/>
      <c r="BV13" s="466">
        <v>-72180</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8</v>
      </c>
      <c r="CU13" s="437"/>
      <c r="CV13" s="437"/>
      <c r="CW13" s="437"/>
      <c r="CX13" s="437"/>
      <c r="CY13" s="437"/>
      <c r="CZ13" s="437"/>
      <c r="DA13" s="438"/>
      <c r="DB13" s="436">
        <v>7</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141</v>
      </c>
      <c r="M14" s="603"/>
      <c r="N14" s="603"/>
      <c r="O14" s="603"/>
      <c r="P14" s="603"/>
      <c r="Q14" s="604"/>
      <c r="R14" s="569">
        <v>10619</v>
      </c>
      <c r="S14" s="570"/>
      <c r="T14" s="570"/>
      <c r="U14" s="570"/>
      <c r="V14" s="571"/>
      <c r="W14" s="572"/>
      <c r="X14" s="482"/>
      <c r="Y14" s="482"/>
      <c r="Z14" s="482"/>
      <c r="AA14" s="482"/>
      <c r="AB14" s="483"/>
      <c r="AC14" s="562">
        <v>22.8</v>
      </c>
      <c r="AD14" s="563"/>
      <c r="AE14" s="563"/>
      <c r="AF14" s="563"/>
      <c r="AG14" s="564"/>
      <c r="AH14" s="562">
        <v>22.7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24.7</v>
      </c>
      <c r="CU14" s="574"/>
      <c r="CV14" s="574"/>
      <c r="CW14" s="574"/>
      <c r="CX14" s="574"/>
      <c r="CY14" s="574"/>
      <c r="CZ14" s="574"/>
      <c r="DA14" s="575"/>
      <c r="DB14" s="573">
        <v>14.1</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143</v>
      </c>
      <c r="N15" s="567"/>
      <c r="O15" s="567"/>
      <c r="P15" s="567"/>
      <c r="Q15" s="568"/>
      <c r="R15" s="569">
        <v>10529</v>
      </c>
      <c r="S15" s="570"/>
      <c r="T15" s="570"/>
      <c r="U15" s="570"/>
      <c r="V15" s="571"/>
      <c r="W15" s="557" t="s">
        <v>144</v>
      </c>
      <c r="X15" s="479"/>
      <c r="Y15" s="479"/>
      <c r="Z15" s="479"/>
      <c r="AA15" s="479"/>
      <c r="AB15" s="480"/>
      <c r="AC15" s="442">
        <v>916</v>
      </c>
      <c r="AD15" s="443"/>
      <c r="AE15" s="443"/>
      <c r="AF15" s="443"/>
      <c r="AG15" s="444"/>
      <c r="AH15" s="442">
        <v>951</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1148396</v>
      </c>
      <c r="BO15" s="462"/>
      <c r="BP15" s="462"/>
      <c r="BQ15" s="462"/>
      <c r="BR15" s="462"/>
      <c r="BS15" s="462"/>
      <c r="BT15" s="462"/>
      <c r="BU15" s="463"/>
      <c r="BV15" s="461">
        <v>1138956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17</v>
      </c>
      <c r="AD16" s="563"/>
      <c r="AE16" s="563"/>
      <c r="AF16" s="563"/>
      <c r="AG16" s="564"/>
      <c r="AH16" s="562">
        <v>16.899999999999999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4519711</v>
      </c>
      <c r="BO16" s="467"/>
      <c r="BP16" s="467"/>
      <c r="BQ16" s="467"/>
      <c r="BR16" s="467"/>
      <c r="BS16" s="467"/>
      <c r="BT16" s="467"/>
      <c r="BU16" s="468"/>
      <c r="BV16" s="466">
        <v>4184235</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150</v>
      </c>
      <c r="N17" s="552"/>
      <c r="O17" s="552"/>
      <c r="P17" s="552"/>
      <c r="Q17" s="553"/>
      <c r="R17" s="554" t="s">
        <v>151</v>
      </c>
      <c r="S17" s="555"/>
      <c r="T17" s="555"/>
      <c r="U17" s="555"/>
      <c r="V17" s="556"/>
      <c r="W17" s="557" t="s">
        <v>152</v>
      </c>
      <c r="X17" s="479"/>
      <c r="Y17" s="479"/>
      <c r="Z17" s="479"/>
      <c r="AA17" s="479"/>
      <c r="AB17" s="480"/>
      <c r="AC17" s="442">
        <v>3244</v>
      </c>
      <c r="AD17" s="443"/>
      <c r="AE17" s="443"/>
      <c r="AF17" s="443"/>
      <c r="AG17" s="444"/>
      <c r="AH17" s="442">
        <v>3409</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1449843</v>
      </c>
      <c r="BO17" s="467"/>
      <c r="BP17" s="467"/>
      <c r="BQ17" s="467"/>
      <c r="BR17" s="467"/>
      <c r="BS17" s="467"/>
      <c r="BT17" s="467"/>
      <c r="BU17" s="468"/>
      <c r="BV17" s="466">
        <v>1420677</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154</v>
      </c>
      <c r="C18" s="529"/>
      <c r="D18" s="529"/>
      <c r="E18" s="530"/>
      <c r="F18" s="530"/>
      <c r="G18" s="530"/>
      <c r="H18" s="530"/>
      <c r="I18" s="530"/>
      <c r="J18" s="530"/>
      <c r="K18" s="530"/>
      <c r="L18" s="531">
        <v>137.32</v>
      </c>
      <c r="M18" s="531"/>
      <c r="N18" s="531"/>
      <c r="O18" s="531"/>
      <c r="P18" s="531"/>
      <c r="Q18" s="531"/>
      <c r="R18" s="532"/>
      <c r="S18" s="532"/>
      <c r="T18" s="532"/>
      <c r="U18" s="532"/>
      <c r="V18" s="533"/>
      <c r="W18" s="547"/>
      <c r="X18" s="548"/>
      <c r="Y18" s="548"/>
      <c r="Z18" s="548"/>
      <c r="AA18" s="548"/>
      <c r="AB18" s="558"/>
      <c r="AC18" s="430">
        <v>60.2</v>
      </c>
      <c r="AD18" s="431"/>
      <c r="AE18" s="431"/>
      <c r="AF18" s="431"/>
      <c r="AG18" s="534"/>
      <c r="AH18" s="430">
        <v>60.5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5146248</v>
      </c>
      <c r="BO18" s="467"/>
      <c r="BP18" s="467"/>
      <c r="BQ18" s="467"/>
      <c r="BR18" s="467"/>
      <c r="BS18" s="467"/>
      <c r="BT18" s="467"/>
      <c r="BU18" s="468"/>
      <c r="BV18" s="466">
        <v>4738293</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156</v>
      </c>
      <c r="C19" s="529"/>
      <c r="D19" s="529"/>
      <c r="E19" s="530"/>
      <c r="F19" s="530"/>
      <c r="G19" s="530"/>
      <c r="H19" s="530"/>
      <c r="I19" s="530"/>
      <c r="J19" s="530"/>
      <c r="K19" s="530"/>
      <c r="L19" s="536">
        <v>84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7496981</v>
      </c>
      <c r="BO19" s="467"/>
      <c r="BP19" s="467"/>
      <c r="BQ19" s="467"/>
      <c r="BR19" s="467"/>
      <c r="BS19" s="467"/>
      <c r="BT19" s="467"/>
      <c r="BU19" s="468"/>
      <c r="BV19" s="466">
        <v>7682032</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158</v>
      </c>
      <c r="C20" s="529"/>
      <c r="D20" s="529"/>
      <c r="E20" s="530"/>
      <c r="F20" s="530"/>
      <c r="G20" s="530"/>
      <c r="H20" s="530"/>
      <c r="I20" s="530"/>
      <c r="J20" s="530"/>
      <c r="K20" s="530"/>
      <c r="L20" s="536">
        <v>4676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20577675</v>
      </c>
      <c r="BO23" s="467"/>
      <c r="BP23" s="467"/>
      <c r="BQ23" s="467"/>
      <c r="BR23" s="467"/>
      <c r="BS23" s="467"/>
      <c r="BT23" s="467"/>
      <c r="BU23" s="468"/>
      <c r="BV23" s="466">
        <v>18249569</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167</v>
      </c>
      <c r="F24" s="440"/>
      <c r="G24" s="440"/>
      <c r="H24" s="440"/>
      <c r="I24" s="440"/>
      <c r="J24" s="440"/>
      <c r="K24" s="441"/>
      <c r="L24" s="442">
        <v>1</v>
      </c>
      <c r="M24" s="443"/>
      <c r="N24" s="443"/>
      <c r="O24" s="443"/>
      <c r="P24" s="444"/>
      <c r="Q24" s="442">
        <v>7630</v>
      </c>
      <c r="R24" s="443"/>
      <c r="S24" s="443"/>
      <c r="T24" s="443"/>
      <c r="U24" s="443"/>
      <c r="V24" s="444"/>
      <c r="W24" s="508"/>
      <c r="X24" s="499"/>
      <c r="Y24" s="500"/>
      <c r="Z24" s="439" t="s">
        <v>168</v>
      </c>
      <c r="AA24" s="440"/>
      <c r="AB24" s="440"/>
      <c r="AC24" s="440"/>
      <c r="AD24" s="440"/>
      <c r="AE24" s="440"/>
      <c r="AF24" s="440"/>
      <c r="AG24" s="441"/>
      <c r="AH24" s="442">
        <v>166</v>
      </c>
      <c r="AI24" s="443"/>
      <c r="AJ24" s="443"/>
      <c r="AK24" s="443"/>
      <c r="AL24" s="444"/>
      <c r="AM24" s="442">
        <v>502980</v>
      </c>
      <c r="AN24" s="443"/>
      <c r="AO24" s="443"/>
      <c r="AP24" s="443"/>
      <c r="AQ24" s="443"/>
      <c r="AR24" s="444"/>
      <c r="AS24" s="442">
        <v>3030</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13907804</v>
      </c>
      <c r="BO24" s="467"/>
      <c r="BP24" s="467"/>
      <c r="BQ24" s="467"/>
      <c r="BR24" s="467"/>
      <c r="BS24" s="467"/>
      <c r="BT24" s="467"/>
      <c r="BU24" s="468"/>
      <c r="BV24" s="466">
        <v>12520205</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170</v>
      </c>
      <c r="F25" s="440"/>
      <c r="G25" s="440"/>
      <c r="H25" s="440"/>
      <c r="I25" s="440"/>
      <c r="J25" s="440"/>
      <c r="K25" s="441"/>
      <c r="L25" s="442">
        <v>1</v>
      </c>
      <c r="M25" s="443"/>
      <c r="N25" s="443"/>
      <c r="O25" s="443"/>
      <c r="P25" s="444"/>
      <c r="Q25" s="442">
        <v>5800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172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16735</v>
      </c>
      <c r="BO25" s="462"/>
      <c r="BP25" s="462"/>
      <c r="BQ25" s="462"/>
      <c r="BR25" s="462"/>
      <c r="BS25" s="462"/>
      <c r="BT25" s="462"/>
      <c r="BU25" s="463"/>
      <c r="BV25" s="461">
        <v>122656</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174</v>
      </c>
      <c r="F26" s="440"/>
      <c r="G26" s="440"/>
      <c r="H26" s="440"/>
      <c r="I26" s="440"/>
      <c r="J26" s="440"/>
      <c r="K26" s="441"/>
      <c r="L26" s="442">
        <v>1</v>
      </c>
      <c r="M26" s="443"/>
      <c r="N26" s="443"/>
      <c r="O26" s="443"/>
      <c r="P26" s="444"/>
      <c r="Q26" s="442">
        <v>5300</v>
      </c>
      <c r="R26" s="443"/>
      <c r="S26" s="443"/>
      <c r="T26" s="443"/>
      <c r="U26" s="443"/>
      <c r="V26" s="444"/>
      <c r="W26" s="508"/>
      <c r="X26" s="499"/>
      <c r="Y26" s="500"/>
      <c r="Z26" s="439" t="s">
        <v>175</v>
      </c>
      <c r="AA26" s="521"/>
      <c r="AB26" s="521"/>
      <c r="AC26" s="521"/>
      <c r="AD26" s="521"/>
      <c r="AE26" s="521"/>
      <c r="AF26" s="521"/>
      <c r="AG26" s="522"/>
      <c r="AH26" s="442">
        <v>3</v>
      </c>
      <c r="AI26" s="443"/>
      <c r="AJ26" s="443"/>
      <c r="AK26" s="443"/>
      <c r="AL26" s="444"/>
      <c r="AM26" s="442">
        <v>8736</v>
      </c>
      <c r="AN26" s="443"/>
      <c r="AO26" s="443"/>
      <c r="AP26" s="443"/>
      <c r="AQ26" s="443"/>
      <c r="AR26" s="444"/>
      <c r="AS26" s="442">
        <v>2912</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177</v>
      </c>
      <c r="F27" s="440"/>
      <c r="G27" s="440"/>
      <c r="H27" s="440"/>
      <c r="I27" s="440"/>
      <c r="J27" s="440"/>
      <c r="K27" s="441"/>
      <c r="L27" s="442">
        <v>1</v>
      </c>
      <c r="M27" s="443"/>
      <c r="N27" s="443"/>
      <c r="O27" s="443"/>
      <c r="P27" s="444"/>
      <c r="Q27" s="442">
        <v>3100</v>
      </c>
      <c r="R27" s="443"/>
      <c r="S27" s="443"/>
      <c r="T27" s="443"/>
      <c r="U27" s="443"/>
      <c r="V27" s="444"/>
      <c r="W27" s="508"/>
      <c r="X27" s="499"/>
      <c r="Y27" s="500"/>
      <c r="Z27" s="439" t="s">
        <v>178</v>
      </c>
      <c r="AA27" s="440"/>
      <c r="AB27" s="440"/>
      <c r="AC27" s="440"/>
      <c r="AD27" s="440"/>
      <c r="AE27" s="440"/>
      <c r="AF27" s="440"/>
      <c r="AG27" s="441"/>
      <c r="AH27" s="442" t="s">
        <v>172</v>
      </c>
      <c r="AI27" s="443"/>
      <c r="AJ27" s="443"/>
      <c r="AK27" s="443"/>
      <c r="AL27" s="444"/>
      <c r="AM27" s="442" t="s">
        <v>172</v>
      </c>
      <c r="AN27" s="443"/>
      <c r="AO27" s="443"/>
      <c r="AP27" s="443"/>
      <c r="AQ27" s="443"/>
      <c r="AR27" s="444"/>
      <c r="AS27" s="442" t="s">
        <v>172</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112184</v>
      </c>
      <c r="BO27" s="470"/>
      <c r="BP27" s="470"/>
      <c r="BQ27" s="470"/>
      <c r="BR27" s="470"/>
      <c r="BS27" s="470"/>
      <c r="BT27" s="470"/>
      <c r="BU27" s="471"/>
      <c r="BV27" s="469">
        <v>112174</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180</v>
      </c>
      <c r="F28" s="440"/>
      <c r="G28" s="440"/>
      <c r="H28" s="440"/>
      <c r="I28" s="440"/>
      <c r="J28" s="440"/>
      <c r="K28" s="441"/>
      <c r="L28" s="442">
        <v>1</v>
      </c>
      <c r="M28" s="443"/>
      <c r="N28" s="443"/>
      <c r="O28" s="443"/>
      <c r="P28" s="444"/>
      <c r="Q28" s="442">
        <v>2560</v>
      </c>
      <c r="R28" s="443"/>
      <c r="S28" s="443"/>
      <c r="T28" s="443"/>
      <c r="U28" s="443"/>
      <c r="V28" s="444"/>
      <c r="W28" s="508"/>
      <c r="X28" s="499"/>
      <c r="Y28" s="500"/>
      <c r="Z28" s="439" t="s">
        <v>181</v>
      </c>
      <c r="AA28" s="440"/>
      <c r="AB28" s="440"/>
      <c r="AC28" s="440"/>
      <c r="AD28" s="440"/>
      <c r="AE28" s="440"/>
      <c r="AF28" s="440"/>
      <c r="AG28" s="441"/>
      <c r="AH28" s="442" t="s">
        <v>172</v>
      </c>
      <c r="AI28" s="443"/>
      <c r="AJ28" s="443"/>
      <c r="AK28" s="443"/>
      <c r="AL28" s="444"/>
      <c r="AM28" s="442" t="s">
        <v>172</v>
      </c>
      <c r="AN28" s="443"/>
      <c r="AO28" s="443"/>
      <c r="AP28" s="443"/>
      <c r="AQ28" s="443"/>
      <c r="AR28" s="444"/>
      <c r="AS28" s="442" t="s">
        <v>172</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1389516</v>
      </c>
      <c r="BO28" s="462"/>
      <c r="BP28" s="462"/>
      <c r="BQ28" s="462"/>
      <c r="BR28" s="462"/>
      <c r="BS28" s="462"/>
      <c r="BT28" s="462"/>
      <c r="BU28" s="463"/>
      <c r="BV28" s="461">
        <v>1223168</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183</v>
      </c>
      <c r="F29" s="440"/>
      <c r="G29" s="440"/>
      <c r="H29" s="440"/>
      <c r="I29" s="440"/>
      <c r="J29" s="440"/>
      <c r="K29" s="441"/>
      <c r="L29" s="442">
        <v>12</v>
      </c>
      <c r="M29" s="443"/>
      <c r="N29" s="443"/>
      <c r="O29" s="443"/>
      <c r="P29" s="444"/>
      <c r="Q29" s="442">
        <v>2330</v>
      </c>
      <c r="R29" s="443"/>
      <c r="S29" s="443"/>
      <c r="T29" s="443"/>
      <c r="U29" s="443"/>
      <c r="V29" s="444"/>
      <c r="W29" s="509"/>
      <c r="X29" s="510"/>
      <c r="Y29" s="511"/>
      <c r="Z29" s="439" t="s">
        <v>184</v>
      </c>
      <c r="AA29" s="440"/>
      <c r="AB29" s="440"/>
      <c r="AC29" s="440"/>
      <c r="AD29" s="440"/>
      <c r="AE29" s="440"/>
      <c r="AF29" s="440"/>
      <c r="AG29" s="441"/>
      <c r="AH29" s="442">
        <v>166</v>
      </c>
      <c r="AI29" s="443"/>
      <c r="AJ29" s="443"/>
      <c r="AK29" s="443"/>
      <c r="AL29" s="444"/>
      <c r="AM29" s="442">
        <v>502980</v>
      </c>
      <c r="AN29" s="443"/>
      <c r="AO29" s="443"/>
      <c r="AP29" s="443"/>
      <c r="AQ29" s="443"/>
      <c r="AR29" s="444"/>
      <c r="AS29" s="442">
        <v>3030</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294250</v>
      </c>
      <c r="BO29" s="467"/>
      <c r="BP29" s="467"/>
      <c r="BQ29" s="467"/>
      <c r="BR29" s="467"/>
      <c r="BS29" s="467"/>
      <c r="BT29" s="467"/>
      <c r="BU29" s="468"/>
      <c r="BV29" s="466">
        <v>173190</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94.4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3437534</v>
      </c>
      <c r="BO30" s="470"/>
      <c r="BP30" s="470"/>
      <c r="BQ30" s="470"/>
      <c r="BR30" s="470"/>
      <c r="BS30" s="470"/>
      <c r="BT30" s="470"/>
      <c r="BU30" s="471"/>
      <c r="BV30" s="469">
        <v>3894617</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193</v>
      </c>
      <c r="D33" s="429"/>
      <c r="E33" s="428" t="s">
        <v>194</v>
      </c>
      <c r="F33" s="428"/>
      <c r="G33" s="428"/>
      <c r="H33" s="428"/>
      <c r="I33" s="428"/>
      <c r="J33" s="428"/>
      <c r="K33" s="428"/>
      <c r="L33" s="428"/>
      <c r="M33" s="428"/>
      <c r="N33" s="428"/>
      <c r="O33" s="428"/>
      <c r="P33" s="428"/>
      <c r="Q33" s="428"/>
      <c r="R33" s="428"/>
      <c r="S33" s="428"/>
      <c r="T33" s="214"/>
      <c r="U33" s="429" t="s">
        <v>193</v>
      </c>
      <c r="V33" s="429"/>
      <c r="W33" s="428" t="s">
        <v>194</v>
      </c>
      <c r="X33" s="428"/>
      <c r="Y33" s="428"/>
      <c r="Z33" s="428"/>
      <c r="AA33" s="428"/>
      <c r="AB33" s="428"/>
      <c r="AC33" s="428"/>
      <c r="AD33" s="428"/>
      <c r="AE33" s="428"/>
      <c r="AF33" s="428"/>
      <c r="AG33" s="428"/>
      <c r="AH33" s="428"/>
      <c r="AI33" s="428"/>
      <c r="AJ33" s="428"/>
      <c r="AK33" s="428"/>
      <c r="AL33" s="214"/>
      <c r="AM33" s="429" t="s">
        <v>193</v>
      </c>
      <c r="AN33" s="429"/>
      <c r="AO33" s="428" t="s">
        <v>194</v>
      </c>
      <c r="AP33" s="428"/>
      <c r="AQ33" s="428"/>
      <c r="AR33" s="428"/>
      <c r="AS33" s="428"/>
      <c r="AT33" s="428"/>
      <c r="AU33" s="428"/>
      <c r="AV33" s="428"/>
      <c r="AW33" s="428"/>
      <c r="AX33" s="428"/>
      <c r="AY33" s="428"/>
      <c r="AZ33" s="428"/>
      <c r="BA33" s="428"/>
      <c r="BB33" s="428"/>
      <c r="BC33" s="428"/>
      <c r="BD33" s="215"/>
      <c r="BE33" s="428" t="s">
        <v>195</v>
      </c>
      <c r="BF33" s="428"/>
      <c r="BG33" s="428" t="s">
        <v>196</v>
      </c>
      <c r="BH33" s="428"/>
      <c r="BI33" s="428"/>
      <c r="BJ33" s="428"/>
      <c r="BK33" s="428"/>
      <c r="BL33" s="428"/>
      <c r="BM33" s="428"/>
      <c r="BN33" s="428"/>
      <c r="BO33" s="428"/>
      <c r="BP33" s="428"/>
      <c r="BQ33" s="428"/>
      <c r="BR33" s="428"/>
      <c r="BS33" s="428"/>
      <c r="BT33" s="428"/>
      <c r="BU33" s="428"/>
      <c r="BV33" s="215"/>
      <c r="BW33" s="429" t="s">
        <v>195</v>
      </c>
      <c r="BX33" s="429"/>
      <c r="BY33" s="428" t="s">
        <v>197</v>
      </c>
      <c r="BZ33" s="428"/>
      <c r="CA33" s="428"/>
      <c r="CB33" s="428"/>
      <c r="CC33" s="428"/>
      <c r="CD33" s="428"/>
      <c r="CE33" s="428"/>
      <c r="CF33" s="428"/>
      <c r="CG33" s="428"/>
      <c r="CH33" s="428"/>
      <c r="CI33" s="428"/>
      <c r="CJ33" s="428"/>
      <c r="CK33" s="428"/>
      <c r="CL33" s="428"/>
      <c r="CM33" s="428"/>
      <c r="CN33" s="214"/>
      <c r="CO33" s="429" t="s">
        <v>193</v>
      </c>
      <c r="CP33" s="429"/>
      <c r="CQ33" s="428" t="s">
        <v>198</v>
      </c>
      <c r="CR33" s="428"/>
      <c r="CS33" s="428"/>
      <c r="CT33" s="428"/>
      <c r="CU33" s="428"/>
      <c r="CV33" s="428"/>
      <c r="CW33" s="428"/>
      <c r="CX33" s="428"/>
      <c r="CY33" s="428"/>
      <c r="CZ33" s="428"/>
      <c r="DA33" s="428"/>
      <c r="DB33" s="428"/>
      <c r="DC33" s="428"/>
      <c r="DD33" s="428"/>
      <c r="DE33" s="428"/>
      <c r="DF33" s="214"/>
      <c r="DG33" s="427" t="s">
        <v>199</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3</v>
      </c>
      <c r="V34" s="425"/>
      <c r="W34" s="424" t="str">
        <f>IF('各会計、関係団体の財政状況及び健全化判断比率'!B28="","",'各会計、関係団体の財政状況及び健全化判断比率'!B28)</f>
        <v>南阿蘇村国民健康保険特別会計</v>
      </c>
      <c r="X34" s="424"/>
      <c r="Y34" s="424"/>
      <c r="Z34" s="424"/>
      <c r="AA34" s="424"/>
      <c r="AB34" s="424"/>
      <c r="AC34" s="424"/>
      <c r="AD34" s="424"/>
      <c r="AE34" s="424"/>
      <c r="AF34" s="424"/>
      <c r="AG34" s="424"/>
      <c r="AH34" s="424"/>
      <c r="AI34" s="424"/>
      <c r="AJ34" s="424"/>
      <c r="AK34" s="424"/>
      <c r="AL34" s="212"/>
      <c r="AM34" s="425">
        <f>IF(AO34="","",MAX(C34:D43,U34:V43)+1)</f>
        <v>6</v>
      </c>
      <c r="AN34" s="425"/>
      <c r="AO34" s="424" t="str">
        <f>IF('各会計、関係団体の財政状況及び健全化判断比率'!B31="","",'各会計、関係団体の財政状況及び健全化判断比率'!B31)</f>
        <v>南阿蘇村上水道事業会計</v>
      </c>
      <c r="AP34" s="424"/>
      <c r="AQ34" s="424"/>
      <c r="AR34" s="424"/>
      <c r="AS34" s="424"/>
      <c r="AT34" s="424"/>
      <c r="AU34" s="424"/>
      <c r="AV34" s="424"/>
      <c r="AW34" s="424"/>
      <c r="AX34" s="424"/>
      <c r="AY34" s="424"/>
      <c r="AZ34" s="424"/>
      <c r="BA34" s="424"/>
      <c r="BB34" s="424"/>
      <c r="BC34" s="424"/>
      <c r="BD34" s="212"/>
      <c r="BE34" s="425">
        <f>IF(BG34="","",MAX(C34:D43,U34:V43,AM34:AN43)+1)</f>
        <v>7</v>
      </c>
      <c r="BF34" s="425"/>
      <c r="BG34" s="424" t="str">
        <f>IF('各会計、関係団体の財政状況及び健全化判断比率'!B32="","",'各会計、関係団体の財政状況及び健全化判断比率'!B32)</f>
        <v>南阿蘇村簡易水道特別会計</v>
      </c>
      <c r="BH34" s="424"/>
      <c r="BI34" s="424"/>
      <c r="BJ34" s="424"/>
      <c r="BK34" s="424"/>
      <c r="BL34" s="424"/>
      <c r="BM34" s="424"/>
      <c r="BN34" s="424"/>
      <c r="BO34" s="424"/>
      <c r="BP34" s="424"/>
      <c r="BQ34" s="424"/>
      <c r="BR34" s="424"/>
      <c r="BS34" s="424"/>
      <c r="BT34" s="424"/>
      <c r="BU34" s="424"/>
      <c r="BV34" s="212"/>
      <c r="BW34" s="425">
        <f>IF(BY34="","",MAX(C34:D43,U34:V43,AM34:AN43,BE34:BF43)+1)</f>
        <v>10</v>
      </c>
      <c r="BX34" s="425"/>
      <c r="BY34" s="424" t="str">
        <f>IF('各会計、関係団体の財政状況及び健全化判断比率'!B68="","",'各会計、関係団体の財政状況及び健全化判断比率'!B68)</f>
        <v>阿蘇広域行政事務組合（一般会計）</v>
      </c>
      <c r="BZ34" s="424"/>
      <c r="CA34" s="424"/>
      <c r="CB34" s="424"/>
      <c r="CC34" s="424"/>
      <c r="CD34" s="424"/>
      <c r="CE34" s="424"/>
      <c r="CF34" s="424"/>
      <c r="CG34" s="424"/>
      <c r="CH34" s="424"/>
      <c r="CI34" s="424"/>
      <c r="CJ34" s="424"/>
      <c r="CK34" s="424"/>
      <c r="CL34" s="424"/>
      <c r="CM34" s="424"/>
      <c r="CN34" s="212"/>
      <c r="CO34" s="425">
        <f>IF(CQ34="","",MAX(C34:D43,U34:V43,AM34:AN43,BE34:BF43,BW34:BX43)+1)</f>
        <v>16</v>
      </c>
      <c r="CP34" s="425"/>
      <c r="CQ34" s="424" t="str">
        <f>IF('各会計、関係団体の財政状況及び健全化判断比率'!BS7="","",'各会計、関係団体の財政状況及び健全化判断比率'!BS7)</f>
        <v>あそ望の郷みなみあそ</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f>IF(E35="","",C34+1)</f>
        <v>2</v>
      </c>
      <c r="D35" s="425"/>
      <c r="E35" s="424" t="str">
        <f>IF('各会計、関係団体の財政状況及び健全化判断比率'!B8="","",'各会計、関係団体の財政状況及び健全化判断比率'!B8)</f>
        <v>南阿蘇村住宅新築資金等貸付金特別会計</v>
      </c>
      <c r="F35" s="424"/>
      <c r="G35" s="424"/>
      <c r="H35" s="424"/>
      <c r="I35" s="424"/>
      <c r="J35" s="424"/>
      <c r="K35" s="424"/>
      <c r="L35" s="424"/>
      <c r="M35" s="424"/>
      <c r="N35" s="424"/>
      <c r="O35" s="424"/>
      <c r="P35" s="424"/>
      <c r="Q35" s="424"/>
      <c r="R35" s="424"/>
      <c r="S35" s="424"/>
      <c r="T35" s="212"/>
      <c r="U35" s="425">
        <f>IF(W35="","",U34+1)</f>
        <v>4</v>
      </c>
      <c r="V35" s="425"/>
      <c r="W35" s="424" t="str">
        <f>IF('各会計、関係団体の財政状況及び健全化判断比率'!B29="","",'各会計、関係団体の財政状況及び健全化判断比率'!B29)</f>
        <v>南阿蘇村介護保険特別会計</v>
      </c>
      <c r="X35" s="424"/>
      <c r="Y35" s="424"/>
      <c r="Z35" s="424"/>
      <c r="AA35" s="424"/>
      <c r="AB35" s="424"/>
      <c r="AC35" s="424"/>
      <c r="AD35" s="424"/>
      <c r="AE35" s="424"/>
      <c r="AF35" s="424"/>
      <c r="AG35" s="424"/>
      <c r="AH35" s="424"/>
      <c r="AI35" s="424"/>
      <c r="AJ35" s="424"/>
      <c r="AK35" s="424"/>
      <c r="AL35" s="212"/>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2"/>
      <c r="BE35" s="425">
        <f t="shared" ref="BE35:BE43" si="1">IF(BG35="","",BE34+1)</f>
        <v>8</v>
      </c>
      <c r="BF35" s="425"/>
      <c r="BG35" s="424" t="str">
        <f>IF('各会計、関係団体の財政状況及び健全化判断比率'!B33="","",'各会計、関係団体の財政状況及び健全化判断比率'!B33)</f>
        <v>南阿蘇村農業集落排水特別会計</v>
      </c>
      <c r="BH35" s="424"/>
      <c r="BI35" s="424"/>
      <c r="BJ35" s="424"/>
      <c r="BK35" s="424"/>
      <c r="BL35" s="424"/>
      <c r="BM35" s="424"/>
      <c r="BN35" s="424"/>
      <c r="BO35" s="424"/>
      <c r="BP35" s="424"/>
      <c r="BQ35" s="424"/>
      <c r="BR35" s="424"/>
      <c r="BS35" s="424"/>
      <c r="BT35" s="424"/>
      <c r="BU35" s="424"/>
      <c r="BV35" s="212"/>
      <c r="BW35" s="425">
        <f t="shared" ref="BW35:BW43" si="2">IF(BY35="","",BW34+1)</f>
        <v>11</v>
      </c>
      <c r="BX35" s="425"/>
      <c r="BY35" s="424" t="str">
        <f>IF('各会計、関係団体の財政状況及び健全化判断比率'!B69="","",'各会計、関係団体の財政状況及び健全化判断比率'!B69)</f>
        <v>阿蘇広域行政事務組合（養護老人ホーム湯の里荘特別会計）</v>
      </c>
      <c r="BZ35" s="424"/>
      <c r="CA35" s="424"/>
      <c r="CB35" s="424"/>
      <c r="CC35" s="424"/>
      <c r="CD35" s="424"/>
      <c r="CE35" s="424"/>
      <c r="CF35" s="424"/>
      <c r="CG35" s="424"/>
      <c r="CH35" s="424"/>
      <c r="CI35" s="424"/>
      <c r="CJ35" s="424"/>
      <c r="CK35" s="424"/>
      <c r="CL35" s="424"/>
      <c r="CM35" s="424"/>
      <c r="CN35" s="212"/>
      <c r="CO35" s="425">
        <f t="shared" ref="CO35:CO43" si="3">IF(CQ35="","",CO34+1)</f>
        <v>17</v>
      </c>
      <c r="CP35" s="425"/>
      <c r="CQ35" s="424" t="str">
        <f>IF('各会計、関係団体の財政状況及び健全化判断比率'!BS8="","",'各会計、関係団体の財政状況及び健全化判断比率'!BS8)</f>
        <v>南阿蘇鉄道</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5</v>
      </c>
      <c r="V36" s="425"/>
      <c r="W36" s="424" t="str">
        <f>IF('各会計、関係団体の財政状況及び健全化判断比率'!B30="","",'各会計、関係団体の財政状況及び健全化判断比率'!B30)</f>
        <v>南阿蘇村後期高齢者医療特別会計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f t="shared" si="1"/>
        <v>9</v>
      </c>
      <c r="BF36" s="425"/>
      <c r="BG36" s="424" t="str">
        <f>IF('各会計、関係団体の財政状況及び健全化判断比率'!B34="","",'各会計、関係団体の財政状況及び健全化判断比率'!B34)</f>
        <v>南阿蘇村生活排水処理事業特別会計</v>
      </c>
      <c r="BH36" s="424"/>
      <c r="BI36" s="424"/>
      <c r="BJ36" s="424"/>
      <c r="BK36" s="424"/>
      <c r="BL36" s="424"/>
      <c r="BM36" s="424"/>
      <c r="BN36" s="424"/>
      <c r="BO36" s="424"/>
      <c r="BP36" s="424"/>
      <c r="BQ36" s="424"/>
      <c r="BR36" s="424"/>
      <c r="BS36" s="424"/>
      <c r="BT36" s="424"/>
      <c r="BU36" s="424"/>
      <c r="BV36" s="212"/>
      <c r="BW36" s="425">
        <f t="shared" si="2"/>
        <v>12</v>
      </c>
      <c r="BX36" s="425"/>
      <c r="BY36" s="424" t="str">
        <f>IF('各会計、関係団体の財政状況及び健全化判断比率'!B70="","",'各会計、関係団体の財政状況及び健全化判断比率'!B70)</f>
        <v>阿蘇広域行政事務組合（特別養護老人ホーム阿蘇みやま荘特別会計）</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13</v>
      </c>
      <c r="BX37" s="425"/>
      <c r="BY37" s="424" t="str">
        <f>IF('各会計、関係団体の財政状況及び健全化判断比率'!B71="","",'各会計、関係団体の財政状況及び健全化判断比率'!B71)</f>
        <v>熊本県市町村総合事務組合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14</v>
      </c>
      <c r="BX38" s="425"/>
      <c r="BY38" s="424" t="str">
        <f>IF('各会計、関係団体の財政状況及び健全化判断比率'!B72="","",'各会計、関係団体の財政状況及び健全化判断比率'!B72)</f>
        <v>熊本県後期高齢者医療広域連合（一般会計）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15</v>
      </c>
      <c r="BX39" s="425"/>
      <c r="BY39" s="424" t="str">
        <f>IF('各会計、関係団体の財政状況及び健全化判断比率'!B73="","",'各会計、関係団体の財政状況及び健全化判断比率'!B73)</f>
        <v>熊本県後期高齢者医療広域連合（後期高齢者医療特別会計）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boYn2CZ12xHqCYqKmzKpmoqj9bEJsrRvrfpYICKlmYMX90TZrMoPGJLSIsG8aCwT1siY9ajhU4DayseCkbFZOg==" saltValue="tpDL2QnGK9yAalKPNDUC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556</v>
      </c>
      <c r="D34" s="1248"/>
      <c r="E34" s="1249"/>
      <c r="F34" s="32">
        <v>13.75</v>
      </c>
      <c r="G34" s="33">
        <v>31.33</v>
      </c>
      <c r="H34" s="33">
        <v>22.11</v>
      </c>
      <c r="I34" s="33">
        <v>20.57</v>
      </c>
      <c r="J34" s="34">
        <v>16.260000000000002</v>
      </c>
      <c r="K34" s="22"/>
      <c r="L34" s="22"/>
      <c r="M34" s="22"/>
      <c r="N34" s="22"/>
      <c r="O34" s="22"/>
      <c r="P34" s="22"/>
    </row>
    <row r="35" spans="1:16" ht="39" customHeight="1" x14ac:dyDescent="0.15">
      <c r="A35" s="22"/>
      <c r="B35" s="35"/>
      <c r="C35" s="1242" t="s">
        <v>557</v>
      </c>
      <c r="D35" s="1243"/>
      <c r="E35" s="1244"/>
      <c r="F35" s="36">
        <v>2.5299999999999998</v>
      </c>
      <c r="G35" s="37">
        <v>3.08</v>
      </c>
      <c r="H35" s="37">
        <v>7.84</v>
      </c>
      <c r="I35" s="37">
        <v>4.3</v>
      </c>
      <c r="J35" s="38">
        <v>2.65</v>
      </c>
      <c r="K35" s="22"/>
      <c r="L35" s="22"/>
      <c r="M35" s="22"/>
      <c r="N35" s="22"/>
      <c r="O35" s="22"/>
      <c r="P35" s="22"/>
    </row>
    <row r="36" spans="1:16" ht="39" customHeight="1" x14ac:dyDescent="0.15">
      <c r="A36" s="22"/>
      <c r="B36" s="35"/>
      <c r="C36" s="1242" t="s">
        <v>558</v>
      </c>
      <c r="D36" s="1243"/>
      <c r="E36" s="1244"/>
      <c r="F36" s="36">
        <v>1.17</v>
      </c>
      <c r="G36" s="37">
        <v>1.28</v>
      </c>
      <c r="H36" s="37">
        <v>1.65</v>
      </c>
      <c r="I36" s="37">
        <v>1.81</v>
      </c>
      <c r="J36" s="38">
        <v>1.75</v>
      </c>
      <c r="K36" s="22"/>
      <c r="L36" s="22"/>
      <c r="M36" s="22"/>
      <c r="N36" s="22"/>
      <c r="O36" s="22"/>
      <c r="P36" s="22"/>
    </row>
    <row r="37" spans="1:16" ht="39" customHeight="1" x14ac:dyDescent="0.15">
      <c r="A37" s="22"/>
      <c r="B37" s="35"/>
      <c r="C37" s="1242" t="s">
        <v>559</v>
      </c>
      <c r="D37" s="1243"/>
      <c r="E37" s="1244"/>
      <c r="F37" s="36">
        <v>1.08</v>
      </c>
      <c r="G37" s="37">
        <v>1.92</v>
      </c>
      <c r="H37" s="37">
        <v>1.9</v>
      </c>
      <c r="I37" s="37">
        <v>1.01</v>
      </c>
      <c r="J37" s="38">
        <v>0.9</v>
      </c>
      <c r="K37" s="22"/>
      <c r="L37" s="22"/>
      <c r="M37" s="22"/>
      <c r="N37" s="22"/>
      <c r="O37" s="22"/>
      <c r="P37" s="22"/>
    </row>
    <row r="38" spans="1:16" ht="39" customHeight="1" x14ac:dyDescent="0.15">
      <c r="A38" s="22"/>
      <c r="B38" s="35"/>
      <c r="C38" s="1242" t="s">
        <v>560</v>
      </c>
      <c r="D38" s="1243"/>
      <c r="E38" s="1244"/>
      <c r="F38" s="36">
        <v>0.55000000000000004</v>
      </c>
      <c r="G38" s="37">
        <v>1.2</v>
      </c>
      <c r="H38" s="37">
        <v>1.2</v>
      </c>
      <c r="I38" s="37">
        <v>0.71</v>
      </c>
      <c r="J38" s="38">
        <v>0.85</v>
      </c>
      <c r="K38" s="22"/>
      <c r="L38" s="22"/>
      <c r="M38" s="22"/>
      <c r="N38" s="22"/>
      <c r="O38" s="22"/>
      <c r="P38" s="22"/>
    </row>
    <row r="39" spans="1:16" ht="39" customHeight="1" x14ac:dyDescent="0.15">
      <c r="A39" s="22"/>
      <c r="B39" s="35"/>
      <c r="C39" s="1242" t="s">
        <v>561</v>
      </c>
      <c r="D39" s="1243"/>
      <c r="E39" s="1244"/>
      <c r="F39" s="36">
        <v>0.17</v>
      </c>
      <c r="G39" s="37">
        <v>0</v>
      </c>
      <c r="H39" s="37">
        <v>0.2</v>
      </c>
      <c r="I39" s="37">
        <v>0.23</v>
      </c>
      <c r="J39" s="38">
        <v>0.23</v>
      </c>
      <c r="K39" s="22"/>
      <c r="L39" s="22"/>
      <c r="M39" s="22"/>
      <c r="N39" s="22"/>
      <c r="O39" s="22"/>
      <c r="P39" s="22"/>
    </row>
    <row r="40" spans="1:16" ht="39" customHeight="1" x14ac:dyDescent="0.15">
      <c r="A40" s="22"/>
      <c r="B40" s="35"/>
      <c r="C40" s="1242" t="s">
        <v>562</v>
      </c>
      <c r="D40" s="1243"/>
      <c r="E40" s="1244"/>
      <c r="F40" s="36">
        <v>0.02</v>
      </c>
      <c r="G40" s="37">
        <v>0</v>
      </c>
      <c r="H40" s="37">
        <v>0.01</v>
      </c>
      <c r="I40" s="37">
        <v>0.04</v>
      </c>
      <c r="J40" s="38">
        <v>0.09</v>
      </c>
      <c r="K40" s="22"/>
      <c r="L40" s="22"/>
      <c r="M40" s="22"/>
      <c r="N40" s="22"/>
      <c r="O40" s="22"/>
      <c r="P40" s="22"/>
    </row>
    <row r="41" spans="1:16" ht="39" customHeight="1" x14ac:dyDescent="0.15">
      <c r="A41" s="22"/>
      <c r="B41" s="35"/>
      <c r="C41" s="1242" t="s">
        <v>563</v>
      </c>
      <c r="D41" s="1243"/>
      <c r="E41" s="1244"/>
      <c r="F41" s="36">
        <v>0.16</v>
      </c>
      <c r="G41" s="37">
        <v>0.1</v>
      </c>
      <c r="H41" s="37">
        <v>0.08</v>
      </c>
      <c r="I41" s="37">
        <v>0.06</v>
      </c>
      <c r="J41" s="38">
        <v>0.06</v>
      </c>
      <c r="K41" s="22"/>
      <c r="L41" s="22"/>
      <c r="M41" s="22"/>
      <c r="N41" s="22"/>
      <c r="O41" s="22"/>
      <c r="P41" s="22"/>
    </row>
    <row r="42" spans="1:16" ht="39" customHeight="1" x14ac:dyDescent="0.15">
      <c r="A42" s="22"/>
      <c r="B42" s="39"/>
      <c r="C42" s="1242" t="s">
        <v>564</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565</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OsyMP7dTH4FERJfQOkO4GBwdGU3hc+knhozu4KoU9FwSOza04kcdcvYgVykkrvfi6O0snYNlwpTBYXMWQIWg==" saltValue="ST0z42Xx+eemdHp9vtql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850</v>
      </c>
      <c r="L45" s="60">
        <v>892</v>
      </c>
      <c r="M45" s="60">
        <v>838</v>
      </c>
      <c r="N45" s="60">
        <v>929</v>
      </c>
      <c r="O45" s="61">
        <v>2005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66</v>
      </c>
      <c r="L48" s="64">
        <v>72</v>
      </c>
      <c r="M48" s="64">
        <v>64</v>
      </c>
      <c r="N48" s="64">
        <v>64</v>
      </c>
      <c r="O48" s="65">
        <v>68</v>
      </c>
      <c r="P48" s="48"/>
      <c r="Q48" s="48"/>
      <c r="R48" s="48"/>
      <c r="S48" s="48"/>
      <c r="T48" s="48"/>
      <c r="U48" s="48"/>
    </row>
    <row r="49" spans="1:21" ht="30.75" customHeight="1" x14ac:dyDescent="0.15">
      <c r="A49" s="48"/>
      <c r="B49" s="1270"/>
      <c r="C49" s="1271"/>
      <c r="D49" s="62"/>
      <c r="E49" s="1252" t="s">
        <v>16</v>
      </c>
      <c r="F49" s="1252"/>
      <c r="G49" s="1252"/>
      <c r="H49" s="1252"/>
      <c r="I49" s="1252"/>
      <c r="J49" s="1253"/>
      <c r="K49" s="63">
        <v>86</v>
      </c>
      <c r="L49" s="64">
        <v>82</v>
      </c>
      <c r="M49" s="64">
        <v>78</v>
      </c>
      <c r="N49" s="64">
        <v>50</v>
      </c>
      <c r="O49" s="65">
        <v>52</v>
      </c>
      <c r="P49" s="48"/>
      <c r="Q49" s="48"/>
      <c r="R49" s="48"/>
      <c r="S49" s="48"/>
      <c r="T49" s="48"/>
      <c r="U49" s="48"/>
    </row>
    <row r="50" spans="1:21" ht="30.75" customHeight="1" x14ac:dyDescent="0.15">
      <c r="A50" s="48"/>
      <c r="B50" s="1270"/>
      <c r="C50" s="1271"/>
      <c r="D50" s="62"/>
      <c r="E50" s="1252" t="s">
        <v>17</v>
      </c>
      <c r="F50" s="1252"/>
      <c r="G50" s="1252"/>
      <c r="H50" s="1252"/>
      <c r="I50" s="1252"/>
      <c r="J50" s="1253"/>
      <c r="K50" s="63">
        <v>40</v>
      </c>
      <c r="L50" s="64">
        <v>40</v>
      </c>
      <c r="M50" s="64">
        <v>40</v>
      </c>
      <c r="N50" s="64">
        <v>40</v>
      </c>
      <c r="O50" s="65" t="s">
        <v>505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776</v>
      </c>
      <c r="L52" s="64">
        <v>764</v>
      </c>
      <c r="M52" s="64">
        <v>762</v>
      </c>
      <c r="N52" s="64">
        <v>782</v>
      </c>
      <c r="O52" s="65">
        <v>1710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266</v>
      </c>
      <c r="L53" s="69">
        <v>322</v>
      </c>
      <c r="M53" s="69">
        <v>258</v>
      </c>
      <c r="N53" s="69">
        <v>301</v>
      </c>
      <c r="O53" s="70">
        <v>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NAopzR2wcidJjaMSUyG3rQXAkxZDxfqpz5CoCMwou/1hKUjT883vMAWCUhZ0DrXIXMjjpTG1HArBfW/ClvIA==" saltValue="zwPSegyuhFe1ht522gwP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topLeftCell="H43"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88" t="s">
        <v>30</v>
      </c>
      <c r="C41" s="1289"/>
      <c r="D41" s="102"/>
      <c r="E41" s="1290" t="s">
        <v>31</v>
      </c>
      <c r="F41" s="1290"/>
      <c r="G41" s="1290"/>
      <c r="H41" s="1291"/>
      <c r="I41" s="103">
        <v>9961</v>
      </c>
      <c r="J41" s="104">
        <v>12670</v>
      </c>
      <c r="K41" s="104">
        <v>15567</v>
      </c>
      <c r="L41" s="104">
        <v>18250</v>
      </c>
      <c r="M41" s="105">
        <v>20578</v>
      </c>
    </row>
    <row r="42" spans="2:13" ht="27.75" customHeight="1" x14ac:dyDescent="0.15">
      <c r="B42" s="1278"/>
      <c r="C42" s="1279"/>
      <c r="D42" s="106"/>
      <c r="E42" s="1282" t="s">
        <v>32</v>
      </c>
      <c r="F42" s="1282"/>
      <c r="G42" s="1282"/>
      <c r="H42" s="1283"/>
      <c r="I42" s="107">
        <v>119</v>
      </c>
      <c r="J42" s="108">
        <v>79</v>
      </c>
      <c r="K42" s="108">
        <v>40</v>
      </c>
      <c r="L42" s="108" t="s">
        <v>505</v>
      </c>
      <c r="M42" s="109" t="s">
        <v>505</v>
      </c>
    </row>
    <row r="43" spans="2:13" ht="27.75" customHeight="1" x14ac:dyDescent="0.15">
      <c r="B43" s="1278"/>
      <c r="C43" s="1279"/>
      <c r="D43" s="106"/>
      <c r="E43" s="1282" t="s">
        <v>33</v>
      </c>
      <c r="F43" s="1282"/>
      <c r="G43" s="1282"/>
      <c r="H43" s="1283"/>
      <c r="I43" s="107">
        <v>512</v>
      </c>
      <c r="J43" s="108">
        <v>610</v>
      </c>
      <c r="K43" s="108">
        <v>690</v>
      </c>
      <c r="L43" s="108">
        <v>849</v>
      </c>
      <c r="M43" s="109">
        <v>874</v>
      </c>
    </row>
    <row r="44" spans="2:13" ht="27.75" customHeight="1" x14ac:dyDescent="0.15">
      <c r="B44" s="1278"/>
      <c r="C44" s="1279"/>
      <c r="D44" s="106"/>
      <c r="E44" s="1282" t="s">
        <v>34</v>
      </c>
      <c r="F44" s="1282"/>
      <c r="G44" s="1282"/>
      <c r="H44" s="1283"/>
      <c r="I44" s="107">
        <v>383</v>
      </c>
      <c r="J44" s="108">
        <v>335</v>
      </c>
      <c r="K44" s="108">
        <v>358</v>
      </c>
      <c r="L44" s="108">
        <v>370</v>
      </c>
      <c r="M44" s="109">
        <v>366</v>
      </c>
    </row>
    <row r="45" spans="2:13" ht="27.75" customHeight="1" x14ac:dyDescent="0.15">
      <c r="B45" s="1278"/>
      <c r="C45" s="1279"/>
      <c r="D45" s="106"/>
      <c r="E45" s="1282" t="s">
        <v>35</v>
      </c>
      <c r="F45" s="1282"/>
      <c r="G45" s="1282"/>
      <c r="H45" s="1283"/>
      <c r="I45" s="107">
        <v>1201</v>
      </c>
      <c r="J45" s="108">
        <v>688</v>
      </c>
      <c r="K45" s="108">
        <v>716</v>
      </c>
      <c r="L45" s="108">
        <v>603</v>
      </c>
      <c r="M45" s="109">
        <v>617</v>
      </c>
    </row>
    <row r="46" spans="2:13" ht="27.75" customHeight="1" x14ac:dyDescent="0.15">
      <c r="B46" s="1278"/>
      <c r="C46" s="1279"/>
      <c r="D46" s="110"/>
      <c r="E46" s="1282" t="s">
        <v>36</v>
      </c>
      <c r="F46" s="1282"/>
      <c r="G46" s="1282"/>
      <c r="H46" s="1283"/>
      <c r="I46" s="107">
        <v>1</v>
      </c>
      <c r="J46" s="108">
        <v>1</v>
      </c>
      <c r="K46" s="108">
        <v>1</v>
      </c>
      <c r="L46" s="108">
        <v>1</v>
      </c>
      <c r="M46" s="109">
        <v>0</v>
      </c>
    </row>
    <row r="47" spans="2:13" ht="27.75" customHeight="1" x14ac:dyDescent="0.15">
      <c r="B47" s="1278"/>
      <c r="C47" s="1279"/>
      <c r="D47" s="111"/>
      <c r="E47" s="1292" t="s">
        <v>37</v>
      </c>
      <c r="F47" s="1293"/>
      <c r="G47" s="1293"/>
      <c r="H47" s="1294"/>
      <c r="I47" s="107" t="s">
        <v>505</v>
      </c>
      <c r="J47" s="108" t="s">
        <v>505</v>
      </c>
      <c r="K47" s="108" t="s">
        <v>505</v>
      </c>
      <c r="L47" s="108" t="s">
        <v>505</v>
      </c>
      <c r="M47" s="109" t="s">
        <v>505</v>
      </c>
    </row>
    <row r="48" spans="2:13" ht="27.75" customHeight="1" x14ac:dyDescent="0.15">
      <c r="B48" s="1278"/>
      <c r="C48" s="1279"/>
      <c r="D48" s="106"/>
      <c r="E48" s="1282" t="s">
        <v>38</v>
      </c>
      <c r="F48" s="1282"/>
      <c r="G48" s="1282"/>
      <c r="H48" s="1283"/>
      <c r="I48" s="107" t="s">
        <v>505</v>
      </c>
      <c r="J48" s="108" t="s">
        <v>505</v>
      </c>
      <c r="K48" s="108" t="s">
        <v>505</v>
      </c>
      <c r="L48" s="108" t="s">
        <v>505</v>
      </c>
      <c r="M48" s="109" t="s">
        <v>505</v>
      </c>
    </row>
    <row r="49" spans="2:13" ht="27.75" customHeight="1" x14ac:dyDescent="0.15">
      <c r="B49" s="1280"/>
      <c r="C49" s="1281"/>
      <c r="D49" s="106"/>
      <c r="E49" s="1282" t="s">
        <v>39</v>
      </c>
      <c r="F49" s="1282"/>
      <c r="G49" s="1282"/>
      <c r="H49" s="1283"/>
      <c r="I49" s="107" t="s">
        <v>505</v>
      </c>
      <c r="J49" s="108" t="s">
        <v>505</v>
      </c>
      <c r="K49" s="108" t="s">
        <v>505</v>
      </c>
      <c r="L49" s="108" t="s">
        <v>505</v>
      </c>
      <c r="M49" s="109" t="s">
        <v>505</v>
      </c>
    </row>
    <row r="50" spans="2:13" ht="27.75" customHeight="1" x14ac:dyDescent="0.15">
      <c r="B50" s="1276" t="s">
        <v>40</v>
      </c>
      <c r="C50" s="1277"/>
      <c r="D50" s="112"/>
      <c r="E50" s="1282" t="s">
        <v>41</v>
      </c>
      <c r="F50" s="1282"/>
      <c r="G50" s="1282"/>
      <c r="H50" s="1283"/>
      <c r="I50" s="107">
        <v>3383</v>
      </c>
      <c r="J50" s="108">
        <v>3313</v>
      </c>
      <c r="K50" s="108">
        <v>4273</v>
      </c>
      <c r="L50" s="108">
        <v>4090</v>
      </c>
      <c r="M50" s="109">
        <v>4011</v>
      </c>
    </row>
    <row r="51" spans="2:13" ht="27.75" customHeight="1" x14ac:dyDescent="0.15">
      <c r="B51" s="1278"/>
      <c r="C51" s="1279"/>
      <c r="D51" s="106"/>
      <c r="E51" s="1282" t="s">
        <v>42</v>
      </c>
      <c r="F51" s="1282"/>
      <c r="G51" s="1282"/>
      <c r="H51" s="1283"/>
      <c r="I51" s="107">
        <v>177</v>
      </c>
      <c r="J51" s="108">
        <v>152</v>
      </c>
      <c r="K51" s="108">
        <v>135</v>
      </c>
      <c r="L51" s="108">
        <v>1248</v>
      </c>
      <c r="M51" s="109">
        <v>1258</v>
      </c>
    </row>
    <row r="52" spans="2:13" ht="27.75" customHeight="1" x14ac:dyDescent="0.15">
      <c r="B52" s="1280"/>
      <c r="C52" s="1281"/>
      <c r="D52" s="106"/>
      <c r="E52" s="1282" t="s">
        <v>43</v>
      </c>
      <c r="F52" s="1282"/>
      <c r="G52" s="1282"/>
      <c r="H52" s="1283"/>
      <c r="I52" s="107">
        <v>8103</v>
      </c>
      <c r="J52" s="108">
        <v>10459</v>
      </c>
      <c r="K52" s="108">
        <v>13449</v>
      </c>
      <c r="L52" s="108">
        <v>14165</v>
      </c>
      <c r="M52" s="109">
        <v>16175</v>
      </c>
    </row>
    <row r="53" spans="2:13" ht="27.75" customHeight="1" thickBot="1" x14ac:dyDescent="0.2">
      <c r="B53" s="1284" t="s">
        <v>44</v>
      </c>
      <c r="C53" s="1285"/>
      <c r="D53" s="113"/>
      <c r="E53" s="1286" t="s">
        <v>45</v>
      </c>
      <c r="F53" s="1286"/>
      <c r="G53" s="1286"/>
      <c r="H53" s="1287"/>
      <c r="I53" s="114">
        <v>513</v>
      </c>
      <c r="J53" s="115">
        <v>459</v>
      </c>
      <c r="K53" s="115">
        <v>-486</v>
      </c>
      <c r="L53" s="115">
        <v>569</v>
      </c>
      <c r="M53" s="116">
        <v>991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TiNgWzRP55QPSSly2sRcjgM9va4pzlVVYryWtuyTqfctg7JbaUxbrFBFTErYS0ea+Qf2nbZ6UuStmY4cG4tw==" saltValue="jE7YlBF/f8ImgrndM2hA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97" t="s">
        <v>48</v>
      </c>
      <c r="D55" s="1297"/>
      <c r="E55" s="1298"/>
      <c r="F55" s="128">
        <v>1221</v>
      </c>
      <c r="G55" s="128">
        <v>1223</v>
      </c>
      <c r="H55" s="129">
        <v>1390</v>
      </c>
    </row>
    <row r="56" spans="2:8" ht="52.5" customHeight="1" x14ac:dyDescent="0.15">
      <c r="B56" s="130"/>
      <c r="C56" s="1299" t="s">
        <v>49</v>
      </c>
      <c r="D56" s="1299"/>
      <c r="E56" s="1300"/>
      <c r="F56" s="131">
        <v>172</v>
      </c>
      <c r="G56" s="131">
        <v>173</v>
      </c>
      <c r="H56" s="132">
        <v>294</v>
      </c>
    </row>
    <row r="57" spans="2:8" ht="53.25" customHeight="1" x14ac:dyDescent="0.15">
      <c r="B57" s="130"/>
      <c r="C57" s="1301" t="s">
        <v>50</v>
      </c>
      <c r="D57" s="1301"/>
      <c r="E57" s="1302"/>
      <c r="F57" s="133">
        <v>4066</v>
      </c>
      <c r="G57" s="133">
        <v>3895</v>
      </c>
      <c r="H57" s="134">
        <v>3438</v>
      </c>
    </row>
    <row r="58" spans="2:8" ht="45.75" customHeight="1" x14ac:dyDescent="0.15">
      <c r="B58" s="135"/>
      <c r="C58" s="1303" t="s">
        <v>586</v>
      </c>
      <c r="D58" s="1304"/>
      <c r="E58" s="1305"/>
      <c r="F58" s="384">
        <v>1550</v>
      </c>
      <c r="G58" s="384">
        <v>1550</v>
      </c>
      <c r="H58" s="136">
        <v>1550</v>
      </c>
    </row>
    <row r="59" spans="2:8" ht="45.75" customHeight="1" x14ac:dyDescent="0.15">
      <c r="B59" s="135"/>
      <c r="C59" s="1303" t="s">
        <v>587</v>
      </c>
      <c r="D59" s="1304"/>
      <c r="E59" s="1305"/>
      <c r="F59" s="384">
        <v>1022</v>
      </c>
      <c r="G59" s="384">
        <v>876</v>
      </c>
      <c r="H59" s="136">
        <v>594</v>
      </c>
    </row>
    <row r="60" spans="2:8" ht="45.75" customHeight="1" x14ac:dyDescent="0.15">
      <c r="B60" s="135"/>
      <c r="C60" s="1303" t="s">
        <v>588</v>
      </c>
      <c r="D60" s="1304"/>
      <c r="E60" s="1305"/>
      <c r="F60" s="384">
        <v>602</v>
      </c>
      <c r="G60" s="384">
        <v>602</v>
      </c>
      <c r="H60" s="136">
        <v>438</v>
      </c>
    </row>
    <row r="61" spans="2:8" ht="45.75" customHeight="1" x14ac:dyDescent="0.15">
      <c r="B61" s="135"/>
      <c r="C61" s="1303" t="s">
        <v>589</v>
      </c>
      <c r="D61" s="1304"/>
      <c r="E61" s="1305"/>
      <c r="F61" s="384">
        <v>314</v>
      </c>
      <c r="G61" s="384">
        <v>314</v>
      </c>
      <c r="H61" s="136">
        <v>314</v>
      </c>
    </row>
    <row r="62" spans="2:8" ht="45.75" customHeight="1" thickBot="1" x14ac:dyDescent="0.2">
      <c r="B62" s="137"/>
      <c r="C62" s="1306" t="s">
        <v>590</v>
      </c>
      <c r="D62" s="1307"/>
      <c r="E62" s="1308"/>
      <c r="F62" s="385">
        <v>293</v>
      </c>
      <c r="G62" s="385">
        <v>293</v>
      </c>
      <c r="H62" s="138">
        <v>293</v>
      </c>
    </row>
    <row r="63" spans="2:8" ht="52.5" customHeight="1" thickBot="1" x14ac:dyDescent="0.2">
      <c r="B63" s="139"/>
      <c r="C63" s="1295" t="s">
        <v>51</v>
      </c>
      <c r="D63" s="1295"/>
      <c r="E63" s="1296"/>
      <c r="F63" s="140">
        <v>5459</v>
      </c>
      <c r="G63" s="140">
        <v>5291</v>
      </c>
      <c r="H63" s="141">
        <v>5121</v>
      </c>
    </row>
    <row r="64" spans="2:8" ht="15" customHeight="1" x14ac:dyDescent="0.15"/>
  </sheetData>
  <sheetProtection algorithmName="SHA-512" hashValue="ApQC9IWedjBPHOjRg/k0yzFTSRhMHDbwF48cr5EI9H/oelQjYvQjyXh2ug7NIg4vH37Fz24v3W2lgE5ALXX3Cw==" saltValue="6bRmm+UUHo+0XUsW3ts2/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topLeftCell="A46"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9"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0"/>
      <c r="DG10" s="290"/>
      <c r="DH10" s="290"/>
      <c r="DI10" s="290"/>
      <c r="DJ10" s="290"/>
      <c r="DK10" s="290"/>
      <c r="DL10" s="290"/>
      <c r="DM10" s="290"/>
      <c r="DN10" s="290"/>
      <c r="DO10" s="290"/>
      <c r="DP10" s="290"/>
      <c r="DQ10" s="290"/>
      <c r="DR10" s="290"/>
      <c r="DS10" s="290"/>
      <c r="DT10" s="290"/>
      <c r="DU10" s="290"/>
      <c r="DV10" s="290"/>
      <c r="DW10" s="290"/>
      <c r="EM10" s="289" t="s">
        <v>591</v>
      </c>
    </row>
    <row r="11" spans="1:143" s="289"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0"/>
      <c r="DG12" s="290"/>
      <c r="DH12" s="290"/>
      <c r="DI12" s="290"/>
      <c r="DJ12" s="290"/>
      <c r="DK12" s="290"/>
      <c r="DL12" s="290"/>
      <c r="DM12" s="290"/>
      <c r="DN12" s="290"/>
      <c r="DO12" s="290"/>
      <c r="DP12" s="290"/>
      <c r="DQ12" s="290"/>
      <c r="DR12" s="290"/>
      <c r="DS12" s="290"/>
      <c r="DT12" s="290"/>
      <c r="DU12" s="290"/>
      <c r="DV12" s="290"/>
      <c r="DW12" s="290"/>
      <c r="EM12" s="289" t="s">
        <v>591</v>
      </c>
    </row>
    <row r="13" spans="1:143" s="289"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10.6</v>
      </c>
      <c r="BY51" s="1311"/>
      <c r="BZ51" s="1311"/>
      <c r="CA51" s="1311"/>
      <c r="CB51" s="1311"/>
      <c r="CC51" s="1311"/>
      <c r="CD51" s="1311"/>
      <c r="CE51" s="1311"/>
      <c r="CF51" s="1311"/>
      <c r="CG51" s="1311"/>
      <c r="CH51" s="1311"/>
      <c r="CI51" s="1311"/>
      <c r="CJ51" s="1311"/>
      <c r="CK51" s="1311"/>
      <c r="CL51" s="1311"/>
      <c r="CM51" s="1311"/>
      <c r="CN51" s="1311">
        <v>14.1</v>
      </c>
      <c r="CO51" s="1311"/>
      <c r="CP51" s="1311"/>
      <c r="CQ51" s="1311"/>
      <c r="CR51" s="1311"/>
      <c r="CS51" s="1311"/>
      <c r="CT51" s="1311"/>
      <c r="CU51" s="1311"/>
      <c r="CV51" s="1311">
        <v>24.7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68.8</v>
      </c>
      <c r="BY53" s="1311"/>
      <c r="BZ53" s="1311"/>
      <c r="CA53" s="1311"/>
      <c r="CB53" s="1311"/>
      <c r="CC53" s="1311"/>
      <c r="CD53" s="1311"/>
      <c r="CE53" s="1311"/>
      <c r="CF53" s="1311">
        <v>69.900000000000006</v>
      </c>
      <c r="CG53" s="1311"/>
      <c r="CH53" s="1311"/>
      <c r="CI53" s="1311"/>
      <c r="CJ53" s="1311"/>
      <c r="CK53" s="1311"/>
      <c r="CL53" s="1311"/>
      <c r="CM53" s="1311"/>
      <c r="CN53" s="1311">
        <v>68.2</v>
      </c>
      <c r="CO53" s="1311"/>
      <c r="CP53" s="1311"/>
      <c r="CQ53" s="1311"/>
      <c r="CR53" s="1311"/>
      <c r="CS53" s="1311"/>
      <c r="CT53" s="1311"/>
      <c r="CU53" s="1311"/>
      <c r="CV53" s="1311">
        <v>66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51.4</v>
      </c>
      <c r="BY55" s="1311"/>
      <c r="BZ55" s="1311"/>
      <c r="CA55" s="1311"/>
      <c r="CB55" s="1311"/>
      <c r="CC55" s="1311"/>
      <c r="CD55" s="1311"/>
      <c r="CE55" s="1311"/>
      <c r="CF55" s="1311">
        <v>46.8</v>
      </c>
      <c r="CG55" s="1311"/>
      <c r="CH55" s="1311"/>
      <c r="CI55" s="1311"/>
      <c r="CJ55" s="1311"/>
      <c r="CK55" s="1311"/>
      <c r="CL55" s="1311"/>
      <c r="CM55" s="1311"/>
      <c r="CN55" s="1311">
        <v>48.4</v>
      </c>
      <c r="CO55" s="1311"/>
      <c r="CP55" s="1311"/>
      <c r="CQ55" s="1311"/>
      <c r="CR55" s="1311"/>
      <c r="CS55" s="1311"/>
      <c r="CT55" s="1311"/>
      <c r="CU55" s="1311"/>
      <c r="CV55" s="1311">
        <v>43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59.8</v>
      </c>
      <c r="BY57" s="1311"/>
      <c r="BZ57" s="1311"/>
      <c r="CA57" s="1311"/>
      <c r="CB57" s="1311"/>
      <c r="CC57" s="1311"/>
      <c r="CD57" s="1311"/>
      <c r="CE57" s="1311"/>
      <c r="CF57" s="1311">
        <v>61.4</v>
      </c>
      <c r="CG57" s="1311"/>
      <c r="CH57" s="1311"/>
      <c r="CI57" s="1311"/>
      <c r="CJ57" s="1311"/>
      <c r="CK57" s="1311"/>
      <c r="CL57" s="1311"/>
      <c r="CM57" s="1311"/>
      <c r="CN57" s="1311">
        <v>61.4</v>
      </c>
      <c r="CO57" s="1311"/>
      <c r="CP57" s="1311"/>
      <c r="CQ57" s="1311"/>
      <c r="CR57" s="1311"/>
      <c r="CS57" s="1311"/>
      <c r="CT57" s="1311"/>
      <c r="CU57" s="1311"/>
      <c r="CV57" s="1311">
        <v>62.5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11.7</v>
      </c>
      <c r="BQ73" s="1311"/>
      <c r="BR73" s="1311"/>
      <c r="BS73" s="1311"/>
      <c r="BT73" s="1311"/>
      <c r="BU73" s="1311"/>
      <c r="BV73" s="1311"/>
      <c r="BW73" s="1311"/>
      <c r="BX73" s="1311">
        <v>10.6</v>
      </c>
      <c r="BY73" s="1311"/>
      <c r="BZ73" s="1311"/>
      <c r="CA73" s="1311"/>
      <c r="CB73" s="1311"/>
      <c r="CC73" s="1311"/>
      <c r="CD73" s="1311"/>
      <c r="CE73" s="1311"/>
      <c r="CF73" s="1311"/>
      <c r="CG73" s="1311"/>
      <c r="CH73" s="1311"/>
      <c r="CI73" s="1311"/>
      <c r="CJ73" s="1311"/>
      <c r="CK73" s="1311"/>
      <c r="CL73" s="1311"/>
      <c r="CM73" s="1311"/>
      <c r="CN73" s="1311">
        <v>14.1</v>
      </c>
      <c r="CO73" s="1311"/>
      <c r="CP73" s="1311"/>
      <c r="CQ73" s="1311"/>
      <c r="CR73" s="1311"/>
      <c r="CS73" s="1311"/>
      <c r="CT73" s="1311"/>
      <c r="CU73" s="1311"/>
      <c r="CV73" s="1311">
        <v>24.7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6.2</v>
      </c>
      <c r="BQ75" s="1311"/>
      <c r="BR75" s="1311"/>
      <c r="BS75" s="1311"/>
      <c r="BT75" s="1311"/>
      <c r="BU75" s="1311"/>
      <c r="BV75" s="1311"/>
      <c r="BW75" s="1311"/>
      <c r="BX75" s="1311">
        <v>6.5</v>
      </c>
      <c r="BY75" s="1311"/>
      <c r="BZ75" s="1311"/>
      <c r="CA75" s="1311"/>
      <c r="CB75" s="1311"/>
      <c r="CC75" s="1311"/>
      <c r="CD75" s="1311"/>
      <c r="CE75" s="1311"/>
      <c r="CF75" s="1311">
        <v>6.6</v>
      </c>
      <c r="CG75" s="1311"/>
      <c r="CH75" s="1311"/>
      <c r="CI75" s="1311"/>
      <c r="CJ75" s="1311"/>
      <c r="CK75" s="1311"/>
      <c r="CL75" s="1311"/>
      <c r="CM75" s="1311"/>
      <c r="CN75" s="1311">
        <v>7</v>
      </c>
      <c r="CO75" s="1311"/>
      <c r="CP75" s="1311"/>
      <c r="CQ75" s="1311"/>
      <c r="CR75" s="1311"/>
      <c r="CS75" s="1311"/>
      <c r="CT75" s="1311"/>
      <c r="CU75" s="1311"/>
      <c r="CV75" s="1311">
        <v>8</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58.9</v>
      </c>
      <c r="BQ77" s="1311"/>
      <c r="BR77" s="1311"/>
      <c r="BS77" s="1311"/>
      <c r="BT77" s="1311"/>
      <c r="BU77" s="1311"/>
      <c r="BV77" s="1311"/>
      <c r="BW77" s="1311"/>
      <c r="BX77" s="1311">
        <v>51.4</v>
      </c>
      <c r="BY77" s="1311"/>
      <c r="BZ77" s="1311"/>
      <c r="CA77" s="1311"/>
      <c r="CB77" s="1311"/>
      <c r="CC77" s="1311"/>
      <c r="CD77" s="1311"/>
      <c r="CE77" s="1311"/>
      <c r="CF77" s="1311">
        <v>46.8</v>
      </c>
      <c r="CG77" s="1311"/>
      <c r="CH77" s="1311"/>
      <c r="CI77" s="1311"/>
      <c r="CJ77" s="1311"/>
      <c r="CK77" s="1311"/>
      <c r="CL77" s="1311"/>
      <c r="CM77" s="1311"/>
      <c r="CN77" s="1311">
        <v>48.4</v>
      </c>
      <c r="CO77" s="1311"/>
      <c r="CP77" s="1311"/>
      <c r="CQ77" s="1311"/>
      <c r="CR77" s="1311"/>
      <c r="CS77" s="1311"/>
      <c r="CT77" s="1311"/>
      <c r="CU77" s="1311"/>
      <c r="CV77" s="1311">
        <v>43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10.8</v>
      </c>
      <c r="BQ79" s="1311"/>
      <c r="BR79" s="1311"/>
      <c r="BS79" s="1311"/>
      <c r="BT79" s="1311"/>
      <c r="BU79" s="1311"/>
      <c r="BV79" s="1311"/>
      <c r="BW79" s="1311"/>
      <c r="BX79" s="1311">
        <v>10.199999999999999</v>
      </c>
      <c r="BY79" s="1311"/>
      <c r="BZ79" s="1311"/>
      <c r="CA79" s="1311"/>
      <c r="CB79" s="1311"/>
      <c r="CC79" s="1311"/>
      <c r="CD79" s="1311"/>
      <c r="CE79" s="1311"/>
      <c r="CF79" s="1311">
        <v>9.9</v>
      </c>
      <c r="CG79" s="1311"/>
      <c r="CH79" s="1311"/>
      <c r="CI79" s="1311"/>
      <c r="CJ79" s="1311"/>
      <c r="CK79" s="1311"/>
      <c r="CL79" s="1311"/>
      <c r="CM79" s="1311"/>
      <c r="CN79" s="1311">
        <v>9.9</v>
      </c>
      <c r="CO79" s="1311"/>
      <c r="CP79" s="1311"/>
      <c r="CQ79" s="1311"/>
      <c r="CR79" s="1311"/>
      <c r="CS79" s="1311"/>
      <c r="CT79" s="1311"/>
      <c r="CU79" s="1311"/>
      <c r="CV79" s="1311">
        <v>9.9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BB7" workbookViewId="0">
      <selection activeCell="AP113" sqref="AP11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602</v>
      </c>
    </row>
  </sheetData>
  <phoneticPr fontId="2"/>
  <pageMargins left="0.7" right="0.7" top="0.75" bottom="0.75" header="0.3" footer="0.3"/>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100" workbookViewId="0">
      <selection activeCell="AN24" sqref="AN24"/>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603</v>
      </c>
    </row>
  </sheetData>
  <phoneticPr fontId="2"/>
  <pageMargins left="0.7" right="0.7" top="0.75" bottom="0.75" header="0.3" footer="0.3"/>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544</v>
      </c>
      <c r="G2" s="155"/>
      <c r="H2" s="156"/>
    </row>
    <row r="3" spans="1:8" x14ac:dyDescent="0.15">
      <c r="A3" s="152" t="s">
        <v>537</v>
      </c>
      <c r="B3" s="157"/>
      <c r="C3" s="158"/>
      <c r="D3" s="159">
        <v>172871</v>
      </c>
      <c r="E3" s="160"/>
      <c r="F3" s="161">
        <v>93741</v>
      </c>
      <c r="G3" s="162"/>
      <c r="H3" s="163"/>
    </row>
    <row r="4" spans="1:8" x14ac:dyDescent="0.15">
      <c r="A4" s="164"/>
      <c r="B4" s="165"/>
      <c r="C4" s="166"/>
      <c r="D4" s="167">
        <v>148283</v>
      </c>
      <c r="E4" s="168"/>
      <c r="F4" s="169">
        <v>46285</v>
      </c>
      <c r="G4" s="170"/>
      <c r="H4" s="171"/>
    </row>
    <row r="5" spans="1:8" x14ac:dyDescent="0.15">
      <c r="A5" s="152" t="s">
        <v>539</v>
      </c>
      <c r="B5" s="157"/>
      <c r="C5" s="158"/>
      <c r="D5" s="159">
        <v>165780</v>
      </c>
      <c r="E5" s="160"/>
      <c r="F5" s="161">
        <v>107537</v>
      </c>
      <c r="G5" s="162"/>
      <c r="H5" s="163"/>
    </row>
    <row r="6" spans="1:8" x14ac:dyDescent="0.15">
      <c r="A6" s="164"/>
      <c r="B6" s="165"/>
      <c r="C6" s="166"/>
      <c r="D6" s="167">
        <v>155454</v>
      </c>
      <c r="E6" s="168"/>
      <c r="F6" s="169">
        <v>57923</v>
      </c>
      <c r="G6" s="170"/>
      <c r="H6" s="171"/>
    </row>
    <row r="7" spans="1:8" x14ac:dyDescent="0.15">
      <c r="A7" s="152" t="s">
        <v>540</v>
      </c>
      <c r="B7" s="157"/>
      <c r="C7" s="158"/>
      <c r="D7" s="159">
        <v>116560</v>
      </c>
      <c r="E7" s="160"/>
      <c r="F7" s="161">
        <v>113913</v>
      </c>
      <c r="G7" s="162"/>
      <c r="H7" s="163"/>
    </row>
    <row r="8" spans="1:8" x14ac:dyDescent="0.15">
      <c r="A8" s="164"/>
      <c r="B8" s="165"/>
      <c r="C8" s="166"/>
      <c r="D8" s="167">
        <v>90675</v>
      </c>
      <c r="E8" s="168"/>
      <c r="F8" s="169">
        <v>53160</v>
      </c>
      <c r="G8" s="170"/>
      <c r="H8" s="171"/>
    </row>
    <row r="9" spans="1:8" x14ac:dyDescent="0.15">
      <c r="A9" s="152" t="s">
        <v>541</v>
      </c>
      <c r="B9" s="157"/>
      <c r="C9" s="158"/>
      <c r="D9" s="159">
        <v>386181</v>
      </c>
      <c r="E9" s="160"/>
      <c r="F9" s="161">
        <v>115050</v>
      </c>
      <c r="G9" s="162"/>
      <c r="H9" s="163"/>
    </row>
    <row r="10" spans="1:8" x14ac:dyDescent="0.15">
      <c r="A10" s="164"/>
      <c r="B10" s="165"/>
      <c r="C10" s="166"/>
      <c r="D10" s="167">
        <v>93341</v>
      </c>
      <c r="E10" s="168"/>
      <c r="F10" s="169">
        <v>53792</v>
      </c>
      <c r="G10" s="170"/>
      <c r="H10" s="171"/>
    </row>
    <row r="11" spans="1:8" x14ac:dyDescent="0.15">
      <c r="A11" s="152" t="s">
        <v>542</v>
      </c>
      <c r="B11" s="157"/>
      <c r="C11" s="158"/>
      <c r="D11" s="159">
        <v>432114</v>
      </c>
      <c r="E11" s="160"/>
      <c r="F11" s="161">
        <v>118252</v>
      </c>
      <c r="G11" s="162"/>
      <c r="H11" s="163"/>
    </row>
    <row r="12" spans="1:8" x14ac:dyDescent="0.15">
      <c r="A12" s="164"/>
      <c r="B12" s="165"/>
      <c r="C12" s="172"/>
      <c r="D12" s="167">
        <v>131738</v>
      </c>
      <c r="E12" s="168"/>
      <c r="F12" s="169">
        <v>49994</v>
      </c>
      <c r="G12" s="170"/>
      <c r="H12" s="171"/>
    </row>
    <row r="13" spans="1:8" x14ac:dyDescent="0.15">
      <c r="A13" s="152"/>
      <c r="B13" s="157"/>
      <c r="C13" s="173"/>
      <c r="D13" s="174">
        <v>254701</v>
      </c>
      <c r="E13" s="175"/>
      <c r="F13" s="176">
        <v>109699</v>
      </c>
      <c r="G13" s="177"/>
      <c r="H13" s="163"/>
    </row>
    <row r="14" spans="1:8" x14ac:dyDescent="0.15">
      <c r="A14" s="164"/>
      <c r="B14" s="165"/>
      <c r="C14" s="166"/>
      <c r="D14" s="167">
        <v>123898</v>
      </c>
      <c r="E14" s="168"/>
      <c r="F14" s="169">
        <v>52231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13.76</v>
      </c>
      <c r="C19" s="178">
        <f>ROUND(VALUE(SUBSTITUTE(実質収支比率等に係る経年分析!G$48,"▲","-")),2)</f>
        <v>31.34</v>
      </c>
      <c r="D19" s="178">
        <f>ROUND(VALUE(SUBSTITUTE(実質収支比率等に係る経年分析!H$48,"▲","-")),2)</f>
        <v>22.12</v>
      </c>
      <c r="E19" s="178">
        <f>ROUND(VALUE(SUBSTITUTE(実質収支比率等に係る経年分析!I$48,"▲","-")),2)</f>
        <v>20.58</v>
      </c>
      <c r="F19" s="178">
        <f>ROUND(VALUE(SUBSTITUTE(実質収支比率等に係る経年分析!J$48,"▲","-")),2)</f>
        <v>16.27</v>
      </c>
    </row>
    <row r="20" spans="1:11" x14ac:dyDescent="0.15">
      <c r="A20" s="178" t="s">
        <v>55</v>
      </c>
      <c r="B20" s="178">
        <f>ROUND(VALUE(SUBSTITUTE(実質収支比率等に係る経年分析!F$47,"▲","-")),2)</f>
        <v>28.61</v>
      </c>
      <c r="C20" s="178">
        <f>ROUND(VALUE(SUBSTITUTE(実質収支比率等に係る経年分析!G$47,"▲","-")),2)</f>
        <v>16.170000000000002</v>
      </c>
      <c r="D20" s="178">
        <f>ROUND(VALUE(SUBSTITUTE(実質収支比率等に係る経年分析!H$47,"▲","-")),2)</f>
        <v>25.1</v>
      </c>
      <c r="E20" s="178">
        <f>ROUND(VALUE(SUBSTITUTE(実質収支比率等に係る経年分析!I$47,"▲","-")),2)</f>
        <v>25.47</v>
      </c>
      <c r="F20" s="178">
        <f>ROUND(VALUE(SUBSTITUTE(実質収支比率等に係る経年分析!J$47,"▲","-")),2)</f>
        <v>27.62</v>
      </c>
    </row>
    <row r="21" spans="1:11" x14ac:dyDescent="0.15">
      <c r="A21" s="178" t="s">
        <v>56</v>
      </c>
      <c r="B21" s="178">
        <f>IF(ISNUMBER(VALUE(SUBSTITUTE(実質収支比率等に係る経年分析!F$49,"▲","-"))),ROUND(VALUE(SUBSTITUTE(実質収支比率等に係る経年分析!F$49,"▲","-")),2),NA())</f>
        <v>-1.41</v>
      </c>
      <c r="C21" s="178">
        <f>IF(ISNUMBER(VALUE(SUBSTITUTE(実質収支比率等に係る経年分析!G$49,"▲","-"))),ROUND(VALUE(SUBSTITUTE(実質収支比率等に係る経年分析!G$49,"▲","-")),2),NA())</f>
        <v>4.6399999999999997</v>
      </c>
      <c r="D21" s="178">
        <f>IF(ISNUMBER(VALUE(SUBSTITUTE(実質収支比率等に係る経年分析!H$49,"▲","-"))),ROUND(VALUE(SUBSTITUTE(実質収支比率等に係る経年分析!H$49,"▲","-")),2),NA())</f>
        <v>-2.2200000000000002</v>
      </c>
      <c r="E21" s="178">
        <f>IF(ISNUMBER(VALUE(SUBSTITUTE(実質収支比率等に係る経年分析!I$49,"▲","-"))),ROUND(VALUE(SUBSTITUTE(実質収支比率等に係る経年分析!I$49,"▲","-")),2),NA())</f>
        <v>-1.5</v>
      </c>
      <c r="F21" s="178">
        <f>IF(ISNUMBER(VALUE(SUBSTITUTE(実質収支比率等に係る経年分析!J$49,"▲","-"))),ROUND(VALUE(SUBSTITUTE(実質収支比率等に係る経年分析!J$49,"▲","-")),2),NA())</f>
        <v>-9.25</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南阿蘇村生活排水処理事業特別会計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0.16</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0.08</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0.06</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0.06</v>
      </c>
    </row>
    <row r="30" spans="1:11" x14ac:dyDescent="0.15">
      <c r="A30" s="179" t="str">
        <f>IF(連結実質赤字比率に係る赤字・黒字の構成分析!C$40="",NA(),連結実質赤字比率に係る赤字・黒字の構成分析!C$40)</f>
        <v>南阿蘇村農業集落排水特別会計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0.04</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0.09</v>
      </c>
    </row>
    <row r="31" spans="1:11" x14ac:dyDescent="0.15">
      <c r="A31" s="179" t="str">
        <f>IF(連結実質赤字比率に係る赤字・黒字の構成分析!C$39="",NA(),連結実質赤字比率に係る赤字・黒字の構成分析!C$39)</f>
        <v>南阿蘇村後期高齢者医療特別会計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0.17</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0.23</v>
      </c>
    </row>
    <row r="32" spans="1:11" x14ac:dyDescent="0.15">
      <c r="A32" s="179" t="str">
        <f>IF(連結実質赤字比率に係る赤字・黒字の構成分析!C$38="",NA(),連結実質赤字比率に係る赤字・黒字の構成分析!C$38)</f>
        <v>南阿蘇村簡易水道特別会計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0.55000000000000004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0.71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0.85</v>
      </c>
    </row>
    <row r="33" spans="1:16" x14ac:dyDescent="0.15">
      <c r="A33" s="179" t="str">
        <f>IF(連結実質赤字比率に係る赤字・黒字の構成分析!C$37="",NA(),連結実質赤字比率に係る赤字・黒字の構成分析!C$37)</f>
        <v>南阿蘇村国民健康保険特別会計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1.08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1.92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1.01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0.9</v>
      </c>
    </row>
    <row r="34" spans="1:16" x14ac:dyDescent="0.15">
      <c r="A34" s="179" t="str">
        <f>IF(連結実質赤字比率に係る赤字・黒字の構成分析!C$36="",NA(),連結実質赤字比率に係る赤字・黒字の構成分析!C$36)</f>
        <v>南阿蘇村介護保険特別会計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1.17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1.28</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1.65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1.81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1.75</v>
      </c>
    </row>
    <row r="35" spans="1:16" x14ac:dyDescent="0.15">
      <c r="A35" s="179" t="str">
        <f>IF(連結実質赤字比率に係る赤字・黒字の構成分析!C$35="",NA(),連結実質赤字比率に係る赤字・黒字の構成分析!C$35)</f>
        <v>南阿蘇村上水道事業会計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2.5299999999999998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3.08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7.84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2.65</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13.75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31.33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22.11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20.57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16.260000000000002</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776</v>
      </c>
      <c r="E42" s="180"/>
      <c r="F42" s="180"/>
      <c r="G42" s="180">
        <f>'実質公債費比率（分子）の構造'!L$52</f>
        <v>764</v>
      </c>
      <c r="H42" s="180"/>
      <c r="I42" s="180"/>
      <c r="J42" s="180">
        <f>'実質公債費比率（分子）の構造'!M$52</f>
        <v>762</v>
      </c>
      <c r="K42" s="180"/>
      <c r="L42" s="180"/>
      <c r="M42" s="180">
        <f>'実質公債費比率（分子）の構造'!N$52</f>
        <v>782</v>
      </c>
      <c r="N42" s="180"/>
      <c r="O42" s="180"/>
      <c r="P42" s="180">
        <f>'実質公債費比率（分子）の構造'!O$52</f>
        <v>1710</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1</v>
      </c>
      <c r="O43" s="180"/>
      <c r="P43" s="180"/>
    </row>
    <row r="44" spans="1:16" x14ac:dyDescent="0.15">
      <c r="A44" s="180" t="s">
        <v>65</v>
      </c>
      <c r="B44" s="180">
        <f>'実質公債費比率（分子）の構造'!K$50</f>
        <v>40</v>
      </c>
      <c r="C44" s="180"/>
      <c r="D44" s="180"/>
      <c r="E44" s="180">
        <f>'実質公債費比率（分子）の構造'!L$50</f>
        <v>40</v>
      </c>
      <c r="F44" s="180"/>
      <c r="G44" s="180"/>
      <c r="H44" s="180">
        <f>'実質公債費比率（分子）の構造'!M$50</f>
        <v>40</v>
      </c>
      <c r="I44" s="180"/>
      <c r="J44" s="180"/>
      <c r="K44" s="180">
        <f>'実質公債費比率（分子）の構造'!N$50</f>
        <v>40</v>
      </c>
      <c r="L44" s="180"/>
      <c r="M44" s="180"/>
      <c r="N44" s="180" t="str">
        <f>'実質公債費比率（分子）の構造'!O$50</f>
        <v>-</v>
      </c>
      <c r="O44" s="180"/>
      <c r="P44" s="180"/>
    </row>
    <row r="45" spans="1:16" x14ac:dyDescent="0.15">
      <c r="A45" s="180" t="s">
        <v>66</v>
      </c>
      <c r="B45" s="180">
        <f>'実質公債費比率（分子）の構造'!K$49</f>
        <v>86</v>
      </c>
      <c r="C45" s="180"/>
      <c r="D45" s="180"/>
      <c r="E45" s="180">
        <f>'実質公債費比率（分子）の構造'!L$49</f>
        <v>82</v>
      </c>
      <c r="F45" s="180"/>
      <c r="G45" s="180"/>
      <c r="H45" s="180">
        <f>'実質公債費比率（分子）の構造'!M$49</f>
        <v>78</v>
      </c>
      <c r="I45" s="180"/>
      <c r="J45" s="180"/>
      <c r="K45" s="180">
        <f>'実質公債費比率（分子）の構造'!N$49</f>
        <v>50</v>
      </c>
      <c r="L45" s="180"/>
      <c r="M45" s="180"/>
      <c r="N45" s="180">
        <f>'実質公債費比率（分子）の構造'!O$49</f>
        <v>52</v>
      </c>
      <c r="O45" s="180"/>
      <c r="P45" s="180"/>
    </row>
    <row r="46" spans="1:16" x14ac:dyDescent="0.15">
      <c r="A46" s="180" t="s">
        <v>67</v>
      </c>
      <c r="B46" s="180">
        <f>'実質公債費比率（分子）の構造'!K$48</f>
        <v>66</v>
      </c>
      <c r="C46" s="180"/>
      <c r="D46" s="180"/>
      <c r="E46" s="180">
        <f>'実質公債費比率（分子）の構造'!L$48</f>
        <v>72</v>
      </c>
      <c r="F46" s="180"/>
      <c r="G46" s="180"/>
      <c r="H46" s="180">
        <f>'実質公債費比率（分子）の構造'!M$48</f>
        <v>64</v>
      </c>
      <c r="I46" s="180"/>
      <c r="J46" s="180"/>
      <c r="K46" s="180">
        <f>'実質公債費比率（分子）の構造'!N$48</f>
        <v>64</v>
      </c>
      <c r="L46" s="180"/>
      <c r="M46" s="180"/>
      <c r="N46" s="180">
        <f>'実質公債費比率（分子）の構造'!O$48</f>
        <v>68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850</v>
      </c>
      <c r="C49" s="180"/>
      <c r="D49" s="180"/>
      <c r="E49" s="180">
        <f>'実質公債費比率（分子）の構造'!L$45</f>
        <v>892</v>
      </c>
      <c r="F49" s="180"/>
      <c r="G49" s="180"/>
      <c r="H49" s="180">
        <f>'実質公債費比率（分子）の構造'!M$45</f>
        <v>838</v>
      </c>
      <c r="I49" s="180"/>
      <c r="J49" s="180"/>
      <c r="K49" s="180">
        <f>'実質公債費比率（分子）の構造'!N$45</f>
        <v>929</v>
      </c>
      <c r="L49" s="180"/>
      <c r="M49" s="180"/>
      <c r="N49" s="180">
        <f>'実質公債費比率（分子）の構造'!O$45</f>
        <v>2005</v>
      </c>
      <c r="O49" s="180"/>
      <c r="P49" s="180"/>
    </row>
    <row r="50" spans="1:16" x14ac:dyDescent="0.15">
      <c r="A50" s="180" t="s">
        <v>71</v>
      </c>
      <c r="B50" s="180" t="e">
        <f>NA()</f>
        <v>#N/A</v>
      </c>
      <c r="C50" s="180">
        <f>IF(ISNUMBER('実質公債費比率（分子）の構造'!K$53),'実質公債費比率（分子）の構造'!K$53,NA())</f>
        <v>266</v>
      </c>
      <c r="D50" s="180" t="e">
        <f>NA()</f>
        <v>#N/A</v>
      </c>
      <c r="E50" s="180" t="e">
        <f>NA()</f>
        <v>#N/A</v>
      </c>
      <c r="F50" s="180">
        <f>IF(ISNUMBER('実質公債費比率（分子）の構造'!L$53),'実質公債費比率（分子）の構造'!L$53,NA())</f>
        <v>322</v>
      </c>
      <c r="G50" s="180" t="e">
        <f>NA()</f>
        <v>#N/A</v>
      </c>
      <c r="H50" s="180" t="e">
        <f>NA()</f>
        <v>#N/A</v>
      </c>
      <c r="I50" s="180">
        <f>IF(ISNUMBER('実質公債費比率（分子）の構造'!M$53),'実質公債費比率（分子）の構造'!M$53,NA())</f>
        <v>258</v>
      </c>
      <c r="J50" s="180" t="e">
        <f>NA()</f>
        <v>#N/A</v>
      </c>
      <c r="K50" s="180" t="e">
        <f>NA()</f>
        <v>#N/A</v>
      </c>
      <c r="L50" s="180">
        <f>IF(ISNUMBER('実質公債費比率（分子）の構造'!N$53),'実質公債費比率（分子）の構造'!N$53,NA())</f>
        <v>301</v>
      </c>
      <c r="M50" s="180" t="e">
        <f>NA()</f>
        <v>#N/A</v>
      </c>
      <c r="N50" s="180" t="e">
        <f>NA()</f>
        <v>#N/A</v>
      </c>
      <c r="O50" s="180">
        <f>IF(ISNUMBER('実質公債費比率（分子）の構造'!O$53),'実質公債費比率（分子）の構造'!O$53,NA())</f>
        <v>416</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8103</v>
      </c>
      <c r="E56" s="179"/>
      <c r="F56" s="179"/>
      <c r="G56" s="179">
        <f>'将来負担比率（分子）の構造'!J$52</f>
        <v>10459</v>
      </c>
      <c r="H56" s="179"/>
      <c r="I56" s="179"/>
      <c r="J56" s="179">
        <f>'将来負担比率（分子）の構造'!K$52</f>
        <v>13449</v>
      </c>
      <c r="K56" s="179"/>
      <c r="L56" s="179"/>
      <c r="M56" s="179">
        <f>'将来負担比率（分子）の構造'!L$52</f>
        <v>14165</v>
      </c>
      <c r="N56" s="179"/>
      <c r="O56" s="179"/>
      <c r="P56" s="179">
        <f>'将来負担比率（分子）の構造'!M$52</f>
        <v>16175</v>
      </c>
    </row>
    <row r="57" spans="1:16" x14ac:dyDescent="0.15">
      <c r="A57" s="179" t="s">
        <v>42</v>
      </c>
      <c r="B57" s="179"/>
      <c r="C57" s="179"/>
      <c r="D57" s="179">
        <f>'将来負担比率（分子）の構造'!I$51</f>
        <v>177</v>
      </c>
      <c r="E57" s="179"/>
      <c r="F57" s="179"/>
      <c r="G57" s="179">
        <f>'将来負担比率（分子）の構造'!J$51</f>
        <v>152</v>
      </c>
      <c r="H57" s="179"/>
      <c r="I57" s="179"/>
      <c r="J57" s="179">
        <f>'将来負担比率（分子）の構造'!K$51</f>
        <v>135</v>
      </c>
      <c r="K57" s="179"/>
      <c r="L57" s="179"/>
      <c r="M57" s="179">
        <f>'将来負担比率（分子）の構造'!L$51</f>
        <v>1248</v>
      </c>
      <c r="N57" s="179"/>
      <c r="O57" s="179"/>
      <c r="P57" s="179">
        <f>'将来負担比率（分子）の構造'!M$51</f>
        <v>1258</v>
      </c>
    </row>
    <row r="58" spans="1:16" x14ac:dyDescent="0.15">
      <c r="A58" s="179" t="s">
        <v>41</v>
      </c>
      <c r="B58" s="179"/>
      <c r="C58" s="179"/>
      <c r="D58" s="179">
        <f>'将来負担比率（分子）の構造'!I$50</f>
        <v>3383</v>
      </c>
      <c r="E58" s="179"/>
      <c r="F58" s="179"/>
      <c r="G58" s="179">
        <f>'将来負担比率（分子）の構造'!J$50</f>
        <v>3313</v>
      </c>
      <c r="H58" s="179"/>
      <c r="I58" s="179"/>
      <c r="J58" s="179">
        <f>'将来負担比率（分子）の構造'!K$50</f>
        <v>4273</v>
      </c>
      <c r="K58" s="179"/>
      <c r="L58" s="179"/>
      <c r="M58" s="179">
        <f>'将来負担比率（分子）の構造'!L$50</f>
        <v>4090</v>
      </c>
      <c r="N58" s="179"/>
      <c r="O58" s="179"/>
      <c r="P58" s="179">
        <f>'将来負担比率（分子）の構造'!M$50</f>
        <v>4011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1</v>
      </c>
      <c r="C61" s="179"/>
      <c r="D61" s="179"/>
      <c r="E61" s="179">
        <f>'将来負担比率（分子）の構造'!J$46</f>
        <v>1</v>
      </c>
      <c r="F61" s="179"/>
      <c r="G61" s="179"/>
      <c r="H61" s="179">
        <f>'将来負担比率（分子）の構造'!K$46</f>
        <v>1</v>
      </c>
      <c r="I61" s="179"/>
      <c r="J61" s="179"/>
      <c r="K61" s="179">
        <f>'将来負担比率（分子）の構造'!L$46</f>
        <v>1</v>
      </c>
      <c r="L61" s="179"/>
      <c r="M61" s="179"/>
      <c r="N61" s="179">
        <f>'将来負担比率（分子）の構造'!M$46</f>
        <v>0</v>
      </c>
      <c r="O61" s="179"/>
      <c r="P61" s="179"/>
    </row>
    <row r="62" spans="1:16" x14ac:dyDescent="0.15">
      <c r="A62" s="179" t="s">
        <v>35</v>
      </c>
      <c r="B62" s="179">
        <f>'将来負担比率（分子）の構造'!I$45</f>
        <v>1201</v>
      </c>
      <c r="C62" s="179"/>
      <c r="D62" s="179"/>
      <c r="E62" s="179">
        <f>'将来負担比率（分子）の構造'!J$45</f>
        <v>688</v>
      </c>
      <c r="F62" s="179"/>
      <c r="G62" s="179"/>
      <c r="H62" s="179">
        <f>'将来負担比率（分子）の構造'!K$45</f>
        <v>716</v>
      </c>
      <c r="I62" s="179"/>
      <c r="J62" s="179"/>
      <c r="K62" s="179">
        <f>'将来負担比率（分子）の構造'!L$45</f>
        <v>603</v>
      </c>
      <c r="L62" s="179"/>
      <c r="M62" s="179"/>
      <c r="N62" s="179">
        <f>'将来負担比率（分子）の構造'!M$45</f>
        <v>617</v>
      </c>
      <c r="O62" s="179"/>
      <c r="P62" s="179"/>
    </row>
    <row r="63" spans="1:16" x14ac:dyDescent="0.15">
      <c r="A63" s="179" t="s">
        <v>34</v>
      </c>
      <c r="B63" s="179">
        <f>'将来負担比率（分子）の構造'!I$44</f>
        <v>383</v>
      </c>
      <c r="C63" s="179"/>
      <c r="D63" s="179"/>
      <c r="E63" s="179">
        <f>'将来負担比率（分子）の構造'!J$44</f>
        <v>335</v>
      </c>
      <c r="F63" s="179"/>
      <c r="G63" s="179"/>
      <c r="H63" s="179">
        <f>'将来負担比率（分子）の構造'!K$44</f>
        <v>358</v>
      </c>
      <c r="I63" s="179"/>
      <c r="J63" s="179"/>
      <c r="K63" s="179">
        <f>'将来負担比率（分子）の構造'!L$44</f>
        <v>370</v>
      </c>
      <c r="L63" s="179"/>
      <c r="M63" s="179"/>
      <c r="N63" s="179">
        <f>'将来負担比率（分子）の構造'!M$44</f>
        <v>366</v>
      </c>
      <c r="O63" s="179"/>
      <c r="P63" s="179"/>
    </row>
    <row r="64" spans="1:16" x14ac:dyDescent="0.15">
      <c r="A64" s="179" t="s">
        <v>33</v>
      </c>
      <c r="B64" s="179">
        <f>'将来負担比率（分子）の構造'!I$43</f>
        <v>512</v>
      </c>
      <c r="C64" s="179"/>
      <c r="D64" s="179"/>
      <c r="E64" s="179">
        <f>'将来負担比率（分子）の構造'!J$43</f>
        <v>610</v>
      </c>
      <c r="F64" s="179"/>
      <c r="G64" s="179"/>
      <c r="H64" s="179">
        <f>'将来負担比率（分子）の構造'!K$43</f>
        <v>690</v>
      </c>
      <c r="I64" s="179"/>
      <c r="J64" s="179"/>
      <c r="K64" s="179">
        <f>'将来負担比率（分子）の構造'!L$43</f>
        <v>849</v>
      </c>
      <c r="L64" s="179"/>
      <c r="M64" s="179"/>
      <c r="N64" s="179">
        <f>'将来負担比率（分子）の構造'!M$43</f>
        <v>874</v>
      </c>
      <c r="O64" s="179"/>
      <c r="P64" s="179"/>
    </row>
    <row r="65" spans="1:16" x14ac:dyDescent="0.15">
      <c r="A65" s="179" t="s">
        <v>32</v>
      </c>
      <c r="B65" s="179">
        <f>'将来負担比率（分子）の構造'!I$42</f>
        <v>119</v>
      </c>
      <c r="C65" s="179"/>
      <c r="D65" s="179"/>
      <c r="E65" s="179">
        <f>'将来負担比率（分子）の構造'!J$42</f>
        <v>79</v>
      </c>
      <c r="F65" s="179"/>
      <c r="G65" s="179"/>
      <c r="H65" s="179">
        <f>'将来負担比率（分子）の構造'!K$42</f>
        <v>40</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9961</v>
      </c>
      <c r="C66" s="179"/>
      <c r="D66" s="179"/>
      <c r="E66" s="179">
        <f>'将来負担比率（分子）の構造'!J$41</f>
        <v>12670</v>
      </c>
      <c r="F66" s="179"/>
      <c r="G66" s="179"/>
      <c r="H66" s="179">
        <f>'将来負担比率（分子）の構造'!K$41</f>
        <v>15567</v>
      </c>
      <c r="I66" s="179"/>
      <c r="J66" s="179"/>
      <c r="K66" s="179">
        <f>'将来負担比率（分子）の構造'!L$41</f>
        <v>18250</v>
      </c>
      <c r="L66" s="179"/>
      <c r="M66" s="179"/>
      <c r="N66" s="179">
        <f>'将来負担比率（分子）の構造'!M$41</f>
        <v>20578</v>
      </c>
      <c r="O66" s="179"/>
      <c r="P66" s="179"/>
    </row>
    <row r="67" spans="1:16" x14ac:dyDescent="0.15">
      <c r="A67" s="179" t="s">
        <v>75</v>
      </c>
      <c r="B67" s="179" t="e">
        <f>NA()</f>
        <v>#N/A</v>
      </c>
      <c r="C67" s="179">
        <f>IF(ISNUMBER('将来負担比率（分子）の構造'!I$53), IF('将来負担比率（分子）の構造'!I$53 &lt; 0, 0, '将来負担比率（分子）の構造'!I$53), NA())</f>
        <v>513</v>
      </c>
      <c r="D67" s="179" t="e">
        <f>NA()</f>
        <v>#N/A</v>
      </c>
      <c r="E67" s="179" t="e">
        <f>NA()</f>
        <v>#N/A</v>
      </c>
      <c r="F67" s="179">
        <f>IF(ISNUMBER('将来負担比率（分子）の構造'!J$53), IF('将来負担比率（分子）の構造'!J$53 &lt; 0, 0, '将来負担比率（分子）の構造'!J$53), NA())</f>
        <v>459</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569</v>
      </c>
      <c r="M67" s="179" t="e">
        <f>NA()</f>
        <v>#N/A</v>
      </c>
      <c r="N67" s="179" t="e">
        <f>NA()</f>
        <v>#N/A</v>
      </c>
      <c r="O67" s="179">
        <f>IF(ISNUMBER('将来負担比率（分子）の構造'!M$53), IF('将来負担比率（分子）の構造'!M$53 &lt; 0, 0, '将来負担比率（分子）の構造'!M$53), NA())</f>
        <v>991</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1221</v>
      </c>
      <c r="C72" s="183">
        <f>基金残高に係る経年分析!G55</f>
        <v>1223</v>
      </c>
      <c r="D72" s="183">
        <f>基金残高に係る経年分析!H55</f>
        <v>1390</v>
      </c>
    </row>
    <row r="73" spans="1:16" x14ac:dyDescent="0.15">
      <c r="A73" s="182" t="s">
        <v>78</v>
      </c>
      <c r="B73" s="183">
        <f>基金残高に係る経年分析!F56</f>
        <v>172</v>
      </c>
      <c r="C73" s="183">
        <f>基金残高に係る経年分析!G56</f>
        <v>173</v>
      </c>
      <c r="D73" s="183">
        <f>基金残高に係る経年分析!H56</f>
        <v>294</v>
      </c>
    </row>
    <row r="74" spans="1:16" x14ac:dyDescent="0.15">
      <c r="A74" s="182" t="s">
        <v>79</v>
      </c>
      <c r="B74" s="183">
        <f>基金残高に係る経年分析!F57</f>
        <v>4066</v>
      </c>
      <c r="C74" s="183">
        <f>基金残高に係る経年分析!G57</f>
        <v>3895</v>
      </c>
      <c r="D74" s="183">
        <f>基金残高に係る経年分析!H57</f>
        <v>3438</v>
      </c>
    </row>
  </sheetData>
  <sheetProtection algorithmName="SHA-512" hashValue="9zsV5bDwR/ZtJNE0iC3OGnLZakP1LCXP5dlMOvvRq/DeimqSscMtmqho5a4HR9Lj5B+GhWRFsYr9R50s9Sp/MA==" saltValue="uH8vVC3hpDb80u2BD6sL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208</v>
      </c>
      <c r="DI1" s="798"/>
      <c r="DJ1" s="798"/>
      <c r="DK1" s="798"/>
      <c r="DL1" s="798"/>
      <c r="DM1" s="798"/>
      <c r="DN1" s="799"/>
      <c r="DO1" s="224"/>
      <c r="DP1" s="797" t="s">
        <v>209</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221</v>
      </c>
      <c r="C5" s="745"/>
      <c r="D5" s="745"/>
      <c r="E5" s="745"/>
      <c r="F5" s="745"/>
      <c r="G5" s="745"/>
      <c r="H5" s="745"/>
      <c r="I5" s="745"/>
      <c r="J5" s="745"/>
      <c r="K5" s="745"/>
      <c r="L5" s="745"/>
      <c r="M5" s="745"/>
      <c r="N5" s="745"/>
      <c r="O5" s="745"/>
      <c r="P5" s="745"/>
      <c r="Q5" s="746"/>
      <c r="R5" s="733">
        <v>1146754</v>
      </c>
      <c r="S5" s="734"/>
      <c r="T5" s="734"/>
      <c r="U5" s="734"/>
      <c r="V5" s="734"/>
      <c r="W5" s="734"/>
      <c r="X5" s="734"/>
      <c r="Y5" s="777"/>
      <c r="Z5" s="795">
        <v>6.6</v>
      </c>
      <c r="AA5" s="795"/>
      <c r="AB5" s="795"/>
      <c r="AC5" s="795"/>
      <c r="AD5" s="796">
        <v>1146754</v>
      </c>
      <c r="AE5" s="796"/>
      <c r="AF5" s="796"/>
      <c r="AG5" s="796"/>
      <c r="AH5" s="796"/>
      <c r="AI5" s="796"/>
      <c r="AJ5" s="796"/>
      <c r="AK5" s="796"/>
      <c r="AL5" s="778">
        <v>23.1</v>
      </c>
      <c r="AM5" s="749"/>
      <c r="AN5" s="749"/>
      <c r="AO5" s="779"/>
      <c r="AP5" s="744" t="s">
        <v>222</v>
      </c>
      <c r="AQ5" s="745"/>
      <c r="AR5" s="745"/>
      <c r="AS5" s="745"/>
      <c r="AT5" s="745"/>
      <c r="AU5" s="745"/>
      <c r="AV5" s="745"/>
      <c r="AW5" s="745"/>
      <c r="AX5" s="745"/>
      <c r="AY5" s="745"/>
      <c r="AZ5" s="745"/>
      <c r="BA5" s="745"/>
      <c r="BB5" s="745"/>
      <c r="BC5" s="745"/>
      <c r="BD5" s="745"/>
      <c r="BE5" s="745"/>
      <c r="BF5" s="746"/>
      <c r="BG5" s="678">
        <v>1103542</v>
      </c>
      <c r="BH5" s="679"/>
      <c r="BI5" s="679"/>
      <c r="BJ5" s="679"/>
      <c r="BK5" s="679"/>
      <c r="BL5" s="679"/>
      <c r="BM5" s="679"/>
      <c r="BN5" s="680"/>
      <c r="BO5" s="715">
        <v>96.2</v>
      </c>
      <c r="BP5" s="715"/>
      <c r="BQ5" s="715"/>
      <c r="BR5" s="715"/>
      <c r="BS5" s="716" t="s">
        <v>127</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118274</v>
      </c>
      <c r="S6" s="679"/>
      <c r="T6" s="679"/>
      <c r="U6" s="679"/>
      <c r="V6" s="679"/>
      <c r="W6" s="679"/>
      <c r="X6" s="679"/>
      <c r="Y6" s="680"/>
      <c r="Z6" s="715">
        <v>0.7</v>
      </c>
      <c r="AA6" s="715"/>
      <c r="AB6" s="715"/>
      <c r="AC6" s="715"/>
      <c r="AD6" s="716">
        <v>118274</v>
      </c>
      <c r="AE6" s="716"/>
      <c r="AF6" s="716"/>
      <c r="AG6" s="716"/>
      <c r="AH6" s="716"/>
      <c r="AI6" s="716"/>
      <c r="AJ6" s="716"/>
      <c r="AK6" s="716"/>
      <c r="AL6" s="681">
        <v>2.4</v>
      </c>
      <c r="AM6" s="682"/>
      <c r="AN6" s="682"/>
      <c r="AO6" s="717"/>
      <c r="AP6" s="675" t="s">
        <v>227</v>
      </c>
      <c r="AQ6" s="676"/>
      <c r="AR6" s="676"/>
      <c r="AS6" s="676"/>
      <c r="AT6" s="676"/>
      <c r="AU6" s="676"/>
      <c r="AV6" s="676"/>
      <c r="AW6" s="676"/>
      <c r="AX6" s="676"/>
      <c r="AY6" s="676"/>
      <c r="AZ6" s="676"/>
      <c r="BA6" s="676"/>
      <c r="BB6" s="676"/>
      <c r="BC6" s="676"/>
      <c r="BD6" s="676"/>
      <c r="BE6" s="676"/>
      <c r="BF6" s="677"/>
      <c r="BG6" s="678">
        <v>1103542</v>
      </c>
      <c r="BH6" s="679"/>
      <c r="BI6" s="679"/>
      <c r="BJ6" s="679"/>
      <c r="BK6" s="679"/>
      <c r="BL6" s="679"/>
      <c r="BM6" s="679"/>
      <c r="BN6" s="680"/>
      <c r="BO6" s="715">
        <v>96.2</v>
      </c>
      <c r="BP6" s="715"/>
      <c r="BQ6" s="715"/>
      <c r="BR6" s="715"/>
      <c r="BS6" s="716" t="s">
        <v>127</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87632</v>
      </c>
      <c r="CS6" s="679"/>
      <c r="CT6" s="679"/>
      <c r="CU6" s="679"/>
      <c r="CV6" s="679"/>
      <c r="CW6" s="679"/>
      <c r="CX6" s="679"/>
      <c r="CY6" s="680"/>
      <c r="CZ6" s="778">
        <v>0.5</v>
      </c>
      <c r="DA6" s="749"/>
      <c r="DB6" s="749"/>
      <c r="DC6" s="781"/>
      <c r="DD6" s="684" t="s">
        <v>229</v>
      </c>
      <c r="DE6" s="679"/>
      <c r="DF6" s="679"/>
      <c r="DG6" s="679"/>
      <c r="DH6" s="679"/>
      <c r="DI6" s="679"/>
      <c r="DJ6" s="679"/>
      <c r="DK6" s="679"/>
      <c r="DL6" s="679"/>
      <c r="DM6" s="679"/>
      <c r="DN6" s="679"/>
      <c r="DO6" s="679"/>
      <c r="DP6" s="680"/>
      <c r="DQ6" s="684">
        <v>87632</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454</v>
      </c>
      <c r="S7" s="679"/>
      <c r="T7" s="679"/>
      <c r="U7" s="679"/>
      <c r="V7" s="679"/>
      <c r="W7" s="679"/>
      <c r="X7" s="679"/>
      <c r="Y7" s="680"/>
      <c r="Z7" s="715">
        <v>0</v>
      </c>
      <c r="AA7" s="715"/>
      <c r="AB7" s="715"/>
      <c r="AC7" s="715"/>
      <c r="AD7" s="716">
        <v>454</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382363</v>
      </c>
      <c r="BH7" s="679"/>
      <c r="BI7" s="679"/>
      <c r="BJ7" s="679"/>
      <c r="BK7" s="679"/>
      <c r="BL7" s="679"/>
      <c r="BM7" s="679"/>
      <c r="BN7" s="680"/>
      <c r="BO7" s="715">
        <v>33.299999999999997</v>
      </c>
      <c r="BP7" s="715"/>
      <c r="BQ7" s="715"/>
      <c r="BR7" s="715"/>
      <c r="BS7" s="716" t="s">
        <v>229</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2526242</v>
      </c>
      <c r="CS7" s="679"/>
      <c r="CT7" s="679"/>
      <c r="CU7" s="679"/>
      <c r="CV7" s="679"/>
      <c r="CW7" s="679"/>
      <c r="CX7" s="679"/>
      <c r="CY7" s="680"/>
      <c r="CZ7" s="715">
        <v>15.4</v>
      </c>
      <c r="DA7" s="715"/>
      <c r="DB7" s="715"/>
      <c r="DC7" s="715"/>
      <c r="DD7" s="684">
        <v>360680</v>
      </c>
      <c r="DE7" s="679"/>
      <c r="DF7" s="679"/>
      <c r="DG7" s="679"/>
      <c r="DH7" s="679"/>
      <c r="DI7" s="679"/>
      <c r="DJ7" s="679"/>
      <c r="DK7" s="679"/>
      <c r="DL7" s="679"/>
      <c r="DM7" s="679"/>
      <c r="DN7" s="679"/>
      <c r="DO7" s="679"/>
      <c r="DP7" s="680"/>
      <c r="DQ7" s="684">
        <v>1089890</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1861</v>
      </c>
      <c r="S8" s="679"/>
      <c r="T8" s="679"/>
      <c r="U8" s="679"/>
      <c r="V8" s="679"/>
      <c r="W8" s="679"/>
      <c r="X8" s="679"/>
      <c r="Y8" s="680"/>
      <c r="Z8" s="715">
        <v>0</v>
      </c>
      <c r="AA8" s="715"/>
      <c r="AB8" s="715"/>
      <c r="AC8" s="715"/>
      <c r="AD8" s="716">
        <v>1861</v>
      </c>
      <c r="AE8" s="716"/>
      <c r="AF8" s="716"/>
      <c r="AG8" s="716"/>
      <c r="AH8" s="716"/>
      <c r="AI8" s="716"/>
      <c r="AJ8" s="716"/>
      <c r="AK8" s="716"/>
      <c r="AL8" s="681">
        <v>0</v>
      </c>
      <c r="AM8" s="682"/>
      <c r="AN8" s="682"/>
      <c r="AO8" s="717"/>
      <c r="AP8" s="675" t="s">
        <v>234</v>
      </c>
      <c r="AQ8" s="676"/>
      <c r="AR8" s="676"/>
      <c r="AS8" s="676"/>
      <c r="AT8" s="676"/>
      <c r="AU8" s="676"/>
      <c r="AV8" s="676"/>
      <c r="AW8" s="676"/>
      <c r="AX8" s="676"/>
      <c r="AY8" s="676"/>
      <c r="AZ8" s="676"/>
      <c r="BA8" s="676"/>
      <c r="BB8" s="676"/>
      <c r="BC8" s="676"/>
      <c r="BD8" s="676"/>
      <c r="BE8" s="676"/>
      <c r="BF8" s="677"/>
      <c r="BG8" s="678">
        <v>16237</v>
      </c>
      <c r="BH8" s="679"/>
      <c r="BI8" s="679"/>
      <c r="BJ8" s="679"/>
      <c r="BK8" s="679"/>
      <c r="BL8" s="679"/>
      <c r="BM8" s="679"/>
      <c r="BN8" s="680"/>
      <c r="BO8" s="715">
        <v>1.4</v>
      </c>
      <c r="BP8" s="715"/>
      <c r="BQ8" s="715"/>
      <c r="BR8" s="715"/>
      <c r="BS8" s="684" t="s">
        <v>127</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2063246</v>
      </c>
      <c r="CS8" s="679"/>
      <c r="CT8" s="679"/>
      <c r="CU8" s="679"/>
      <c r="CV8" s="679"/>
      <c r="CW8" s="679"/>
      <c r="CX8" s="679"/>
      <c r="CY8" s="680"/>
      <c r="CZ8" s="715">
        <v>12.6</v>
      </c>
      <c r="DA8" s="715"/>
      <c r="DB8" s="715"/>
      <c r="DC8" s="715"/>
      <c r="DD8" s="684">
        <v>35784</v>
      </c>
      <c r="DE8" s="679"/>
      <c r="DF8" s="679"/>
      <c r="DG8" s="679"/>
      <c r="DH8" s="679"/>
      <c r="DI8" s="679"/>
      <c r="DJ8" s="679"/>
      <c r="DK8" s="679"/>
      <c r="DL8" s="679"/>
      <c r="DM8" s="679"/>
      <c r="DN8" s="679"/>
      <c r="DO8" s="679"/>
      <c r="DP8" s="680"/>
      <c r="DQ8" s="684">
        <v>1364395</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1230</v>
      </c>
      <c r="S9" s="679"/>
      <c r="T9" s="679"/>
      <c r="U9" s="679"/>
      <c r="V9" s="679"/>
      <c r="W9" s="679"/>
      <c r="X9" s="679"/>
      <c r="Y9" s="680"/>
      <c r="Z9" s="715">
        <v>0</v>
      </c>
      <c r="AA9" s="715"/>
      <c r="AB9" s="715"/>
      <c r="AC9" s="715"/>
      <c r="AD9" s="716">
        <v>1230</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306838</v>
      </c>
      <c r="BH9" s="679"/>
      <c r="BI9" s="679"/>
      <c r="BJ9" s="679"/>
      <c r="BK9" s="679"/>
      <c r="BL9" s="679"/>
      <c r="BM9" s="679"/>
      <c r="BN9" s="680"/>
      <c r="BO9" s="715">
        <v>26.8</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623054</v>
      </c>
      <c r="CS9" s="679"/>
      <c r="CT9" s="679"/>
      <c r="CU9" s="679"/>
      <c r="CV9" s="679"/>
      <c r="CW9" s="679"/>
      <c r="CX9" s="679"/>
      <c r="CY9" s="680"/>
      <c r="CZ9" s="715">
        <v>3.8</v>
      </c>
      <c r="DA9" s="715"/>
      <c r="DB9" s="715"/>
      <c r="DC9" s="715"/>
      <c r="DD9" s="684">
        <v>69403</v>
      </c>
      <c r="DE9" s="679"/>
      <c r="DF9" s="679"/>
      <c r="DG9" s="679"/>
      <c r="DH9" s="679"/>
      <c r="DI9" s="679"/>
      <c r="DJ9" s="679"/>
      <c r="DK9" s="679"/>
      <c r="DL9" s="679"/>
      <c r="DM9" s="679"/>
      <c r="DN9" s="679"/>
      <c r="DO9" s="679"/>
      <c r="DP9" s="680"/>
      <c r="DQ9" s="684">
        <v>558872</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25024</v>
      </c>
      <c r="BH10" s="679"/>
      <c r="BI10" s="679"/>
      <c r="BJ10" s="679"/>
      <c r="BK10" s="679"/>
      <c r="BL10" s="679"/>
      <c r="BM10" s="679"/>
      <c r="BN10" s="680"/>
      <c r="BO10" s="715">
        <v>2.2000000000000002</v>
      </c>
      <c r="BP10" s="715"/>
      <c r="BQ10" s="715"/>
      <c r="BR10" s="715"/>
      <c r="BS10" s="684" t="s">
        <v>127</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t="s">
        <v>127</v>
      </c>
      <c r="CS10" s="679"/>
      <c r="CT10" s="679"/>
      <c r="CU10" s="679"/>
      <c r="CV10" s="679"/>
      <c r="CW10" s="679"/>
      <c r="CX10" s="679"/>
      <c r="CY10" s="680"/>
      <c r="CZ10" s="715" t="s">
        <v>229</v>
      </c>
      <c r="DA10" s="715"/>
      <c r="DB10" s="715"/>
      <c r="DC10" s="715"/>
      <c r="DD10" s="684" t="s">
        <v>127</v>
      </c>
      <c r="DE10" s="679"/>
      <c r="DF10" s="679"/>
      <c r="DG10" s="679"/>
      <c r="DH10" s="679"/>
      <c r="DI10" s="679"/>
      <c r="DJ10" s="679"/>
      <c r="DK10" s="679"/>
      <c r="DL10" s="679"/>
      <c r="DM10" s="679"/>
      <c r="DN10" s="679"/>
      <c r="DO10" s="679"/>
      <c r="DP10" s="680"/>
      <c r="DQ10" s="684" t="s">
        <v>127</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202489</v>
      </c>
      <c r="S11" s="679"/>
      <c r="T11" s="679"/>
      <c r="U11" s="679"/>
      <c r="V11" s="679"/>
      <c r="W11" s="679"/>
      <c r="X11" s="679"/>
      <c r="Y11" s="680"/>
      <c r="Z11" s="681">
        <v>1.2</v>
      </c>
      <c r="AA11" s="682"/>
      <c r="AB11" s="682"/>
      <c r="AC11" s="683"/>
      <c r="AD11" s="684">
        <v>202489</v>
      </c>
      <c r="AE11" s="679"/>
      <c r="AF11" s="679"/>
      <c r="AG11" s="679"/>
      <c r="AH11" s="679"/>
      <c r="AI11" s="679"/>
      <c r="AJ11" s="679"/>
      <c r="AK11" s="680"/>
      <c r="AL11" s="681">
        <v>4.0999999999999996</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34264</v>
      </c>
      <c r="BH11" s="679"/>
      <c r="BI11" s="679"/>
      <c r="BJ11" s="679"/>
      <c r="BK11" s="679"/>
      <c r="BL11" s="679"/>
      <c r="BM11" s="679"/>
      <c r="BN11" s="680"/>
      <c r="BO11" s="715">
        <v>3</v>
      </c>
      <c r="BP11" s="715"/>
      <c r="BQ11" s="715"/>
      <c r="BR11" s="715"/>
      <c r="BS11" s="684" t="s">
        <v>229</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966526</v>
      </c>
      <c r="CS11" s="679"/>
      <c r="CT11" s="679"/>
      <c r="CU11" s="679"/>
      <c r="CV11" s="679"/>
      <c r="CW11" s="679"/>
      <c r="CX11" s="679"/>
      <c r="CY11" s="680"/>
      <c r="CZ11" s="715">
        <v>5.9</v>
      </c>
      <c r="DA11" s="715"/>
      <c r="DB11" s="715"/>
      <c r="DC11" s="715"/>
      <c r="DD11" s="684">
        <v>260518</v>
      </c>
      <c r="DE11" s="679"/>
      <c r="DF11" s="679"/>
      <c r="DG11" s="679"/>
      <c r="DH11" s="679"/>
      <c r="DI11" s="679"/>
      <c r="DJ11" s="679"/>
      <c r="DK11" s="679"/>
      <c r="DL11" s="679"/>
      <c r="DM11" s="679"/>
      <c r="DN11" s="679"/>
      <c r="DO11" s="679"/>
      <c r="DP11" s="680"/>
      <c r="DQ11" s="684">
        <v>457835</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19456</v>
      </c>
      <c r="S12" s="679"/>
      <c r="T12" s="679"/>
      <c r="U12" s="679"/>
      <c r="V12" s="679"/>
      <c r="W12" s="679"/>
      <c r="X12" s="679"/>
      <c r="Y12" s="680"/>
      <c r="Z12" s="715">
        <v>0.1</v>
      </c>
      <c r="AA12" s="715"/>
      <c r="AB12" s="715"/>
      <c r="AC12" s="715"/>
      <c r="AD12" s="716">
        <v>19456</v>
      </c>
      <c r="AE12" s="716"/>
      <c r="AF12" s="716"/>
      <c r="AG12" s="716"/>
      <c r="AH12" s="716"/>
      <c r="AI12" s="716"/>
      <c r="AJ12" s="716"/>
      <c r="AK12" s="716"/>
      <c r="AL12" s="681">
        <v>0.4</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622161</v>
      </c>
      <c r="BH12" s="679"/>
      <c r="BI12" s="679"/>
      <c r="BJ12" s="679"/>
      <c r="BK12" s="679"/>
      <c r="BL12" s="679"/>
      <c r="BM12" s="679"/>
      <c r="BN12" s="680"/>
      <c r="BO12" s="715">
        <v>54.3</v>
      </c>
      <c r="BP12" s="715"/>
      <c r="BQ12" s="715"/>
      <c r="BR12" s="715"/>
      <c r="BS12" s="684" t="s">
        <v>229</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552212</v>
      </c>
      <c r="CS12" s="679"/>
      <c r="CT12" s="679"/>
      <c r="CU12" s="679"/>
      <c r="CV12" s="679"/>
      <c r="CW12" s="679"/>
      <c r="CX12" s="679"/>
      <c r="CY12" s="680"/>
      <c r="CZ12" s="715">
        <v>3.4</v>
      </c>
      <c r="DA12" s="715"/>
      <c r="DB12" s="715"/>
      <c r="DC12" s="715"/>
      <c r="DD12" s="684">
        <v>196567</v>
      </c>
      <c r="DE12" s="679"/>
      <c r="DF12" s="679"/>
      <c r="DG12" s="679"/>
      <c r="DH12" s="679"/>
      <c r="DI12" s="679"/>
      <c r="DJ12" s="679"/>
      <c r="DK12" s="679"/>
      <c r="DL12" s="679"/>
      <c r="DM12" s="679"/>
      <c r="DN12" s="679"/>
      <c r="DO12" s="679"/>
      <c r="DP12" s="680"/>
      <c r="DQ12" s="684">
        <v>304294</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229</v>
      </c>
      <c r="AA13" s="715"/>
      <c r="AB13" s="715"/>
      <c r="AC13" s="715"/>
      <c r="AD13" s="716" t="s">
        <v>127</v>
      </c>
      <c r="AE13" s="716"/>
      <c r="AF13" s="716"/>
      <c r="AG13" s="716"/>
      <c r="AH13" s="716"/>
      <c r="AI13" s="716"/>
      <c r="AJ13" s="716"/>
      <c r="AK13" s="716"/>
      <c r="AL13" s="681" t="s">
        <v>229</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620757</v>
      </c>
      <c r="BH13" s="679"/>
      <c r="BI13" s="679"/>
      <c r="BJ13" s="679"/>
      <c r="BK13" s="679"/>
      <c r="BL13" s="679"/>
      <c r="BM13" s="679"/>
      <c r="BN13" s="680"/>
      <c r="BO13" s="715">
        <v>54.1</v>
      </c>
      <c r="BP13" s="715"/>
      <c r="BQ13" s="715"/>
      <c r="BR13" s="715"/>
      <c r="BS13" s="684" t="s">
        <v>229</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3296682</v>
      </c>
      <c r="CS13" s="679"/>
      <c r="CT13" s="679"/>
      <c r="CU13" s="679"/>
      <c r="CV13" s="679"/>
      <c r="CW13" s="679"/>
      <c r="CX13" s="679"/>
      <c r="CY13" s="680"/>
      <c r="CZ13" s="715">
        <v>20.100000000000001</v>
      </c>
      <c r="DA13" s="715"/>
      <c r="DB13" s="715"/>
      <c r="DC13" s="715"/>
      <c r="DD13" s="684">
        <v>3029251</v>
      </c>
      <c r="DE13" s="679"/>
      <c r="DF13" s="679"/>
      <c r="DG13" s="679"/>
      <c r="DH13" s="679"/>
      <c r="DI13" s="679"/>
      <c r="DJ13" s="679"/>
      <c r="DK13" s="679"/>
      <c r="DL13" s="679"/>
      <c r="DM13" s="679"/>
      <c r="DN13" s="679"/>
      <c r="DO13" s="679"/>
      <c r="DP13" s="680"/>
      <c r="DQ13" s="684">
        <v>408590</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14221</v>
      </c>
      <c r="S14" s="679"/>
      <c r="T14" s="679"/>
      <c r="U14" s="679"/>
      <c r="V14" s="679"/>
      <c r="W14" s="679"/>
      <c r="X14" s="679"/>
      <c r="Y14" s="680"/>
      <c r="Z14" s="715">
        <v>0.1</v>
      </c>
      <c r="AA14" s="715"/>
      <c r="AB14" s="715"/>
      <c r="AC14" s="715"/>
      <c r="AD14" s="716">
        <v>14221</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44193</v>
      </c>
      <c r="BH14" s="679"/>
      <c r="BI14" s="679"/>
      <c r="BJ14" s="679"/>
      <c r="BK14" s="679"/>
      <c r="BL14" s="679"/>
      <c r="BM14" s="679"/>
      <c r="BN14" s="680"/>
      <c r="BO14" s="715">
        <v>3.9</v>
      </c>
      <c r="BP14" s="715"/>
      <c r="BQ14" s="715"/>
      <c r="BR14" s="715"/>
      <c r="BS14" s="684" t="s">
        <v>127</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471168</v>
      </c>
      <c r="CS14" s="679"/>
      <c r="CT14" s="679"/>
      <c r="CU14" s="679"/>
      <c r="CV14" s="679"/>
      <c r="CW14" s="679"/>
      <c r="CX14" s="679"/>
      <c r="CY14" s="680"/>
      <c r="CZ14" s="715">
        <v>2.9</v>
      </c>
      <c r="DA14" s="715"/>
      <c r="DB14" s="715"/>
      <c r="DC14" s="715"/>
      <c r="DD14" s="684">
        <v>154272</v>
      </c>
      <c r="DE14" s="679"/>
      <c r="DF14" s="679"/>
      <c r="DG14" s="679"/>
      <c r="DH14" s="679"/>
      <c r="DI14" s="679"/>
      <c r="DJ14" s="679"/>
      <c r="DK14" s="679"/>
      <c r="DL14" s="679"/>
      <c r="DM14" s="679"/>
      <c r="DN14" s="679"/>
      <c r="DO14" s="679"/>
      <c r="DP14" s="680"/>
      <c r="DQ14" s="684">
        <v>323986</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229</v>
      </c>
      <c r="AE15" s="716"/>
      <c r="AF15" s="716"/>
      <c r="AG15" s="716"/>
      <c r="AH15" s="716"/>
      <c r="AI15" s="716"/>
      <c r="AJ15" s="716"/>
      <c r="AK15" s="716"/>
      <c r="AL15" s="681" t="s">
        <v>229</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54825</v>
      </c>
      <c r="BH15" s="679"/>
      <c r="BI15" s="679"/>
      <c r="BJ15" s="679"/>
      <c r="BK15" s="679"/>
      <c r="BL15" s="679"/>
      <c r="BM15" s="679"/>
      <c r="BN15" s="680"/>
      <c r="BO15" s="715">
        <v>4.8</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894222</v>
      </c>
      <c r="CS15" s="679"/>
      <c r="CT15" s="679"/>
      <c r="CU15" s="679"/>
      <c r="CV15" s="679"/>
      <c r="CW15" s="679"/>
      <c r="CX15" s="679"/>
      <c r="CY15" s="680"/>
      <c r="CZ15" s="715">
        <v>5.5</v>
      </c>
      <c r="DA15" s="715"/>
      <c r="DB15" s="715"/>
      <c r="DC15" s="715"/>
      <c r="DD15" s="684">
        <v>406528</v>
      </c>
      <c r="DE15" s="679"/>
      <c r="DF15" s="679"/>
      <c r="DG15" s="679"/>
      <c r="DH15" s="679"/>
      <c r="DI15" s="679"/>
      <c r="DJ15" s="679"/>
      <c r="DK15" s="679"/>
      <c r="DL15" s="679"/>
      <c r="DM15" s="679"/>
      <c r="DN15" s="679"/>
      <c r="DO15" s="679"/>
      <c r="DP15" s="680"/>
      <c r="DQ15" s="684">
        <v>502127</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3550</v>
      </c>
      <c r="S16" s="679"/>
      <c r="T16" s="679"/>
      <c r="U16" s="679"/>
      <c r="V16" s="679"/>
      <c r="W16" s="679"/>
      <c r="X16" s="679"/>
      <c r="Y16" s="680"/>
      <c r="Z16" s="715">
        <v>0</v>
      </c>
      <c r="AA16" s="715"/>
      <c r="AB16" s="715"/>
      <c r="AC16" s="715"/>
      <c r="AD16" s="716">
        <v>3550</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229</v>
      </c>
      <c r="BP16" s="715"/>
      <c r="BQ16" s="715"/>
      <c r="BR16" s="715"/>
      <c r="BS16" s="684" t="s">
        <v>127</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2896458</v>
      </c>
      <c r="CS16" s="679"/>
      <c r="CT16" s="679"/>
      <c r="CU16" s="679"/>
      <c r="CV16" s="679"/>
      <c r="CW16" s="679"/>
      <c r="CX16" s="679"/>
      <c r="CY16" s="680"/>
      <c r="CZ16" s="715">
        <v>17.7</v>
      </c>
      <c r="DA16" s="715"/>
      <c r="DB16" s="715"/>
      <c r="DC16" s="715"/>
      <c r="DD16" s="684" t="s">
        <v>127</v>
      </c>
      <c r="DE16" s="679"/>
      <c r="DF16" s="679"/>
      <c r="DG16" s="679"/>
      <c r="DH16" s="679"/>
      <c r="DI16" s="679"/>
      <c r="DJ16" s="679"/>
      <c r="DK16" s="679"/>
      <c r="DL16" s="679"/>
      <c r="DM16" s="679"/>
      <c r="DN16" s="679"/>
      <c r="DO16" s="679"/>
      <c r="DP16" s="680"/>
      <c r="DQ16" s="684">
        <v>136644</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30238</v>
      </c>
      <c r="S17" s="679"/>
      <c r="T17" s="679"/>
      <c r="U17" s="679"/>
      <c r="V17" s="679"/>
      <c r="W17" s="679"/>
      <c r="X17" s="679"/>
      <c r="Y17" s="680"/>
      <c r="Z17" s="715">
        <v>0.2</v>
      </c>
      <c r="AA17" s="715"/>
      <c r="AB17" s="715"/>
      <c r="AC17" s="715"/>
      <c r="AD17" s="716">
        <v>30238</v>
      </c>
      <c r="AE17" s="716"/>
      <c r="AF17" s="716"/>
      <c r="AG17" s="716"/>
      <c r="AH17" s="716"/>
      <c r="AI17" s="716"/>
      <c r="AJ17" s="716"/>
      <c r="AK17" s="716"/>
      <c r="AL17" s="681">
        <v>0.6</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229</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2005687</v>
      </c>
      <c r="CS17" s="679"/>
      <c r="CT17" s="679"/>
      <c r="CU17" s="679"/>
      <c r="CV17" s="679"/>
      <c r="CW17" s="679"/>
      <c r="CX17" s="679"/>
      <c r="CY17" s="680"/>
      <c r="CZ17" s="715">
        <v>12.2</v>
      </c>
      <c r="DA17" s="715"/>
      <c r="DB17" s="715"/>
      <c r="DC17" s="715"/>
      <c r="DD17" s="684" t="s">
        <v>229</v>
      </c>
      <c r="DE17" s="679"/>
      <c r="DF17" s="679"/>
      <c r="DG17" s="679"/>
      <c r="DH17" s="679"/>
      <c r="DI17" s="679"/>
      <c r="DJ17" s="679"/>
      <c r="DK17" s="679"/>
      <c r="DL17" s="679"/>
      <c r="DM17" s="679"/>
      <c r="DN17" s="679"/>
      <c r="DO17" s="679"/>
      <c r="DP17" s="680"/>
      <c r="DQ17" s="684">
        <v>1330073</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4610</v>
      </c>
      <c r="S18" s="679"/>
      <c r="T18" s="679"/>
      <c r="U18" s="679"/>
      <c r="V18" s="679"/>
      <c r="W18" s="679"/>
      <c r="X18" s="679"/>
      <c r="Y18" s="680"/>
      <c r="Z18" s="715">
        <v>0</v>
      </c>
      <c r="AA18" s="715"/>
      <c r="AB18" s="715"/>
      <c r="AC18" s="715"/>
      <c r="AD18" s="716">
        <v>4610</v>
      </c>
      <c r="AE18" s="716"/>
      <c r="AF18" s="716"/>
      <c r="AG18" s="716"/>
      <c r="AH18" s="716"/>
      <c r="AI18" s="716"/>
      <c r="AJ18" s="716"/>
      <c r="AK18" s="716"/>
      <c r="AL18" s="681">
        <v>0.1</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229</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1868</v>
      </c>
      <c r="S19" s="679"/>
      <c r="T19" s="679"/>
      <c r="U19" s="679"/>
      <c r="V19" s="679"/>
      <c r="W19" s="679"/>
      <c r="X19" s="679"/>
      <c r="Y19" s="680"/>
      <c r="Z19" s="715">
        <v>0</v>
      </c>
      <c r="AA19" s="715"/>
      <c r="AB19" s="715"/>
      <c r="AC19" s="715"/>
      <c r="AD19" s="716">
        <v>1868</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43212</v>
      </c>
      <c r="BH19" s="679"/>
      <c r="BI19" s="679"/>
      <c r="BJ19" s="679"/>
      <c r="BK19" s="679"/>
      <c r="BL19" s="679"/>
      <c r="BM19" s="679"/>
      <c r="BN19" s="680"/>
      <c r="BO19" s="715">
        <v>3.8</v>
      </c>
      <c r="BP19" s="715"/>
      <c r="BQ19" s="715"/>
      <c r="BR19" s="715"/>
      <c r="BS19" s="684" t="s">
        <v>127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229</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222</v>
      </c>
      <c r="S20" s="679"/>
      <c r="T20" s="679"/>
      <c r="U20" s="679"/>
      <c r="V20" s="679"/>
      <c r="W20" s="679"/>
      <c r="X20" s="679"/>
      <c r="Y20" s="680"/>
      <c r="Z20" s="715">
        <v>0</v>
      </c>
      <c r="AA20" s="715"/>
      <c r="AB20" s="715"/>
      <c r="AC20" s="715"/>
      <c r="AD20" s="716">
        <v>222</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43212</v>
      </c>
      <c r="BH20" s="679"/>
      <c r="BI20" s="679"/>
      <c r="BJ20" s="679"/>
      <c r="BK20" s="679"/>
      <c r="BL20" s="679"/>
      <c r="BM20" s="679"/>
      <c r="BN20" s="680"/>
      <c r="BO20" s="715">
        <v>3.8</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16383129</v>
      </c>
      <c r="CS20" s="679"/>
      <c r="CT20" s="679"/>
      <c r="CU20" s="679"/>
      <c r="CV20" s="679"/>
      <c r="CW20" s="679"/>
      <c r="CX20" s="679"/>
      <c r="CY20" s="680"/>
      <c r="CZ20" s="715">
        <v>100</v>
      </c>
      <c r="DA20" s="715"/>
      <c r="DB20" s="715"/>
      <c r="DC20" s="715"/>
      <c r="DD20" s="684">
        <v>4513003</v>
      </c>
      <c r="DE20" s="679"/>
      <c r="DF20" s="679"/>
      <c r="DG20" s="679"/>
      <c r="DH20" s="679"/>
      <c r="DI20" s="679"/>
      <c r="DJ20" s="679"/>
      <c r="DK20" s="679"/>
      <c r="DL20" s="679"/>
      <c r="DM20" s="679"/>
      <c r="DN20" s="679"/>
      <c r="DO20" s="679"/>
      <c r="DP20" s="680"/>
      <c r="DQ20" s="684">
        <v>6564338</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23538</v>
      </c>
      <c r="S21" s="679"/>
      <c r="T21" s="679"/>
      <c r="U21" s="679"/>
      <c r="V21" s="679"/>
      <c r="W21" s="679"/>
      <c r="X21" s="679"/>
      <c r="Y21" s="680"/>
      <c r="Z21" s="715">
        <v>0.1</v>
      </c>
      <c r="AA21" s="715"/>
      <c r="AB21" s="715"/>
      <c r="AC21" s="715"/>
      <c r="AD21" s="716">
        <v>23538</v>
      </c>
      <c r="AE21" s="716"/>
      <c r="AF21" s="716"/>
      <c r="AG21" s="716"/>
      <c r="AH21" s="716"/>
      <c r="AI21" s="716"/>
      <c r="AJ21" s="716"/>
      <c r="AK21" s="716"/>
      <c r="AL21" s="681">
        <v>0.5</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43212</v>
      </c>
      <c r="BH21" s="679"/>
      <c r="BI21" s="679"/>
      <c r="BJ21" s="679"/>
      <c r="BK21" s="679"/>
      <c r="BL21" s="679"/>
      <c r="BM21" s="679"/>
      <c r="BN21" s="680"/>
      <c r="BO21" s="715">
        <v>3.8</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4350129</v>
      </c>
      <c r="S22" s="679"/>
      <c r="T22" s="679"/>
      <c r="U22" s="679"/>
      <c r="V22" s="679"/>
      <c r="W22" s="679"/>
      <c r="X22" s="679"/>
      <c r="Y22" s="680"/>
      <c r="Z22" s="715">
        <v>25.1</v>
      </c>
      <c r="AA22" s="715"/>
      <c r="AB22" s="715"/>
      <c r="AC22" s="715"/>
      <c r="AD22" s="716">
        <v>3422833</v>
      </c>
      <c r="AE22" s="716"/>
      <c r="AF22" s="716"/>
      <c r="AG22" s="716"/>
      <c r="AH22" s="716"/>
      <c r="AI22" s="716"/>
      <c r="AJ22" s="716"/>
      <c r="AK22" s="716"/>
      <c r="AL22" s="681">
        <v>69</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229</v>
      </c>
      <c r="BP22" s="715"/>
      <c r="BQ22" s="715"/>
      <c r="BR22" s="715"/>
      <c r="BS22" s="684" t="s">
        <v>127</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3422833</v>
      </c>
      <c r="S23" s="679"/>
      <c r="T23" s="679"/>
      <c r="U23" s="679"/>
      <c r="V23" s="679"/>
      <c r="W23" s="679"/>
      <c r="X23" s="679"/>
      <c r="Y23" s="680"/>
      <c r="Z23" s="715">
        <v>19.8</v>
      </c>
      <c r="AA23" s="715"/>
      <c r="AB23" s="715"/>
      <c r="AC23" s="715"/>
      <c r="AD23" s="716">
        <v>3422833</v>
      </c>
      <c r="AE23" s="716"/>
      <c r="AF23" s="716"/>
      <c r="AG23" s="716"/>
      <c r="AH23" s="716"/>
      <c r="AI23" s="716"/>
      <c r="AJ23" s="716"/>
      <c r="AK23" s="716"/>
      <c r="AL23" s="681">
        <v>69</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229</v>
      </c>
      <c r="BH23" s="679"/>
      <c r="BI23" s="679"/>
      <c r="BJ23" s="679"/>
      <c r="BK23" s="679"/>
      <c r="BL23" s="679"/>
      <c r="BM23" s="679"/>
      <c r="BN23" s="680"/>
      <c r="BO23" s="715" t="s">
        <v>127</v>
      </c>
      <c r="BP23" s="715"/>
      <c r="BQ23" s="715"/>
      <c r="BR23" s="715"/>
      <c r="BS23" s="684" t="s">
        <v>127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927296</v>
      </c>
      <c r="S24" s="679"/>
      <c r="T24" s="679"/>
      <c r="U24" s="679"/>
      <c r="V24" s="679"/>
      <c r="W24" s="679"/>
      <c r="X24" s="679"/>
      <c r="Y24" s="680"/>
      <c r="Z24" s="715">
        <v>5.4</v>
      </c>
      <c r="AA24" s="715"/>
      <c r="AB24" s="715"/>
      <c r="AC24" s="715"/>
      <c r="AD24" s="716" t="s">
        <v>229</v>
      </c>
      <c r="AE24" s="716"/>
      <c r="AF24" s="716"/>
      <c r="AG24" s="716"/>
      <c r="AH24" s="716"/>
      <c r="AI24" s="716"/>
      <c r="AJ24" s="716"/>
      <c r="AK24" s="716"/>
      <c r="AL24" s="681" t="s">
        <v>229</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229</v>
      </c>
      <c r="BP24" s="715"/>
      <c r="BQ24" s="715"/>
      <c r="BR24" s="715"/>
      <c r="BS24" s="684" t="s">
        <v>127</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4145521</v>
      </c>
      <c r="CS24" s="734"/>
      <c r="CT24" s="734"/>
      <c r="CU24" s="734"/>
      <c r="CV24" s="734"/>
      <c r="CW24" s="734"/>
      <c r="CX24" s="734"/>
      <c r="CY24" s="777"/>
      <c r="CZ24" s="778">
        <v>25.3</v>
      </c>
      <c r="DA24" s="749"/>
      <c r="DB24" s="749"/>
      <c r="DC24" s="781"/>
      <c r="DD24" s="776">
        <v>3028539</v>
      </c>
      <c r="DE24" s="734"/>
      <c r="DF24" s="734"/>
      <c r="DG24" s="734"/>
      <c r="DH24" s="734"/>
      <c r="DI24" s="734"/>
      <c r="DJ24" s="734"/>
      <c r="DK24" s="777"/>
      <c r="DL24" s="776">
        <v>2864119</v>
      </c>
      <c r="DM24" s="734"/>
      <c r="DN24" s="734"/>
      <c r="DO24" s="734"/>
      <c r="DP24" s="734"/>
      <c r="DQ24" s="734"/>
      <c r="DR24" s="734"/>
      <c r="DS24" s="734"/>
      <c r="DT24" s="734"/>
      <c r="DU24" s="734"/>
      <c r="DV24" s="777"/>
      <c r="DW24" s="778">
        <v>55.9</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229</v>
      </c>
      <c r="AE25" s="716"/>
      <c r="AF25" s="716"/>
      <c r="AG25" s="716"/>
      <c r="AH25" s="716"/>
      <c r="AI25" s="716"/>
      <c r="AJ25" s="716"/>
      <c r="AK25" s="716"/>
      <c r="AL25" s="681" t="s">
        <v>229</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1483789</v>
      </c>
      <c r="CS25" s="697"/>
      <c r="CT25" s="697"/>
      <c r="CU25" s="697"/>
      <c r="CV25" s="697"/>
      <c r="CW25" s="697"/>
      <c r="CX25" s="697"/>
      <c r="CY25" s="698"/>
      <c r="CZ25" s="681">
        <v>9.1</v>
      </c>
      <c r="DA25" s="699"/>
      <c r="DB25" s="699"/>
      <c r="DC25" s="700"/>
      <c r="DD25" s="684">
        <v>1444732</v>
      </c>
      <c r="DE25" s="697"/>
      <c r="DF25" s="697"/>
      <c r="DG25" s="697"/>
      <c r="DH25" s="697"/>
      <c r="DI25" s="697"/>
      <c r="DJ25" s="697"/>
      <c r="DK25" s="698"/>
      <c r="DL25" s="684">
        <v>1315653</v>
      </c>
      <c r="DM25" s="697"/>
      <c r="DN25" s="697"/>
      <c r="DO25" s="697"/>
      <c r="DP25" s="697"/>
      <c r="DQ25" s="697"/>
      <c r="DR25" s="697"/>
      <c r="DS25" s="697"/>
      <c r="DT25" s="697"/>
      <c r="DU25" s="697"/>
      <c r="DV25" s="698"/>
      <c r="DW25" s="681">
        <v>25.7</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5888656</v>
      </c>
      <c r="S26" s="679"/>
      <c r="T26" s="679"/>
      <c r="U26" s="679"/>
      <c r="V26" s="679"/>
      <c r="W26" s="679"/>
      <c r="X26" s="679"/>
      <c r="Y26" s="680"/>
      <c r="Z26" s="715">
        <v>34</v>
      </c>
      <c r="AA26" s="715"/>
      <c r="AB26" s="715"/>
      <c r="AC26" s="715"/>
      <c r="AD26" s="716">
        <v>4961360</v>
      </c>
      <c r="AE26" s="716"/>
      <c r="AF26" s="716"/>
      <c r="AG26" s="716"/>
      <c r="AH26" s="716"/>
      <c r="AI26" s="716"/>
      <c r="AJ26" s="716"/>
      <c r="AK26" s="716"/>
      <c r="AL26" s="681">
        <v>100</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952899</v>
      </c>
      <c r="CS26" s="679"/>
      <c r="CT26" s="679"/>
      <c r="CU26" s="679"/>
      <c r="CV26" s="679"/>
      <c r="CW26" s="679"/>
      <c r="CX26" s="679"/>
      <c r="CY26" s="680"/>
      <c r="CZ26" s="681">
        <v>5.8</v>
      </c>
      <c r="DA26" s="699"/>
      <c r="DB26" s="699"/>
      <c r="DC26" s="700"/>
      <c r="DD26" s="684">
        <v>922752</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1180</v>
      </c>
      <c r="S27" s="679"/>
      <c r="T27" s="679"/>
      <c r="U27" s="679"/>
      <c r="V27" s="679"/>
      <c r="W27" s="679"/>
      <c r="X27" s="679"/>
      <c r="Y27" s="680"/>
      <c r="Z27" s="715">
        <v>0</v>
      </c>
      <c r="AA27" s="715"/>
      <c r="AB27" s="715"/>
      <c r="AC27" s="715"/>
      <c r="AD27" s="716">
        <v>1180</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1146754</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656045</v>
      </c>
      <c r="CS27" s="697"/>
      <c r="CT27" s="697"/>
      <c r="CU27" s="697"/>
      <c r="CV27" s="697"/>
      <c r="CW27" s="697"/>
      <c r="CX27" s="697"/>
      <c r="CY27" s="698"/>
      <c r="CZ27" s="681">
        <v>4</v>
      </c>
      <c r="DA27" s="699"/>
      <c r="DB27" s="699"/>
      <c r="DC27" s="700"/>
      <c r="DD27" s="684">
        <v>253734</v>
      </c>
      <c r="DE27" s="697"/>
      <c r="DF27" s="697"/>
      <c r="DG27" s="697"/>
      <c r="DH27" s="697"/>
      <c r="DI27" s="697"/>
      <c r="DJ27" s="697"/>
      <c r="DK27" s="698"/>
      <c r="DL27" s="684">
        <v>250762</v>
      </c>
      <c r="DM27" s="697"/>
      <c r="DN27" s="697"/>
      <c r="DO27" s="697"/>
      <c r="DP27" s="697"/>
      <c r="DQ27" s="697"/>
      <c r="DR27" s="697"/>
      <c r="DS27" s="697"/>
      <c r="DT27" s="697"/>
      <c r="DU27" s="697"/>
      <c r="DV27" s="698"/>
      <c r="DW27" s="681">
        <v>4.9000000000000004</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20745</v>
      </c>
      <c r="S28" s="679"/>
      <c r="T28" s="679"/>
      <c r="U28" s="679"/>
      <c r="V28" s="679"/>
      <c r="W28" s="679"/>
      <c r="X28" s="679"/>
      <c r="Y28" s="680"/>
      <c r="Z28" s="715">
        <v>0.1</v>
      </c>
      <c r="AA28" s="715"/>
      <c r="AB28" s="715"/>
      <c r="AC28" s="715"/>
      <c r="AD28" s="716">
        <v>37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2005687</v>
      </c>
      <c r="CS28" s="679"/>
      <c r="CT28" s="679"/>
      <c r="CU28" s="679"/>
      <c r="CV28" s="679"/>
      <c r="CW28" s="679"/>
      <c r="CX28" s="679"/>
      <c r="CY28" s="680"/>
      <c r="CZ28" s="681">
        <v>12.2</v>
      </c>
      <c r="DA28" s="699"/>
      <c r="DB28" s="699"/>
      <c r="DC28" s="700"/>
      <c r="DD28" s="684">
        <v>1330073</v>
      </c>
      <c r="DE28" s="679"/>
      <c r="DF28" s="679"/>
      <c r="DG28" s="679"/>
      <c r="DH28" s="679"/>
      <c r="DI28" s="679"/>
      <c r="DJ28" s="679"/>
      <c r="DK28" s="680"/>
      <c r="DL28" s="684">
        <v>1297704</v>
      </c>
      <c r="DM28" s="679"/>
      <c r="DN28" s="679"/>
      <c r="DO28" s="679"/>
      <c r="DP28" s="679"/>
      <c r="DQ28" s="679"/>
      <c r="DR28" s="679"/>
      <c r="DS28" s="679"/>
      <c r="DT28" s="679"/>
      <c r="DU28" s="679"/>
      <c r="DV28" s="680"/>
      <c r="DW28" s="681">
        <v>25.3</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74703</v>
      </c>
      <c r="S29" s="679"/>
      <c r="T29" s="679"/>
      <c r="U29" s="679"/>
      <c r="V29" s="679"/>
      <c r="W29" s="679"/>
      <c r="X29" s="679"/>
      <c r="Y29" s="680"/>
      <c r="Z29" s="715">
        <v>0.4</v>
      </c>
      <c r="AA29" s="715"/>
      <c r="AB29" s="715"/>
      <c r="AC29" s="715"/>
      <c r="AD29" s="716" t="s">
        <v>127</v>
      </c>
      <c r="AE29" s="716"/>
      <c r="AF29" s="716"/>
      <c r="AG29" s="716"/>
      <c r="AH29" s="716"/>
      <c r="AI29" s="716"/>
      <c r="AJ29" s="716"/>
      <c r="AK29" s="716"/>
      <c r="AL29" s="681" t="s">
        <v>127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300</v>
      </c>
      <c r="CG29" s="712"/>
      <c r="CH29" s="712"/>
      <c r="CI29" s="712"/>
      <c r="CJ29" s="712"/>
      <c r="CK29" s="712"/>
      <c r="CL29" s="712"/>
      <c r="CM29" s="712"/>
      <c r="CN29" s="712"/>
      <c r="CO29" s="712"/>
      <c r="CP29" s="712"/>
      <c r="CQ29" s="713"/>
      <c r="CR29" s="678">
        <v>2005156</v>
      </c>
      <c r="CS29" s="697"/>
      <c r="CT29" s="697"/>
      <c r="CU29" s="697"/>
      <c r="CV29" s="697"/>
      <c r="CW29" s="697"/>
      <c r="CX29" s="697"/>
      <c r="CY29" s="698"/>
      <c r="CZ29" s="681">
        <v>12.2</v>
      </c>
      <c r="DA29" s="699"/>
      <c r="DB29" s="699"/>
      <c r="DC29" s="700"/>
      <c r="DD29" s="684">
        <v>1329542</v>
      </c>
      <c r="DE29" s="697"/>
      <c r="DF29" s="697"/>
      <c r="DG29" s="697"/>
      <c r="DH29" s="697"/>
      <c r="DI29" s="697"/>
      <c r="DJ29" s="697"/>
      <c r="DK29" s="698"/>
      <c r="DL29" s="684">
        <v>1297173</v>
      </c>
      <c r="DM29" s="697"/>
      <c r="DN29" s="697"/>
      <c r="DO29" s="697"/>
      <c r="DP29" s="697"/>
      <c r="DQ29" s="697"/>
      <c r="DR29" s="697"/>
      <c r="DS29" s="697"/>
      <c r="DT29" s="697"/>
      <c r="DU29" s="697"/>
      <c r="DV29" s="698"/>
      <c r="DW29" s="681">
        <v>25.3</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6542</v>
      </c>
      <c r="S30" s="679"/>
      <c r="T30" s="679"/>
      <c r="U30" s="679"/>
      <c r="V30" s="679"/>
      <c r="W30" s="679"/>
      <c r="X30" s="679"/>
      <c r="Y30" s="680"/>
      <c r="Z30" s="715">
        <v>0</v>
      </c>
      <c r="AA30" s="715"/>
      <c r="AB30" s="715"/>
      <c r="AC30" s="715"/>
      <c r="AD30" s="716" t="s">
        <v>127</v>
      </c>
      <c r="AE30" s="716"/>
      <c r="AF30" s="716"/>
      <c r="AG30" s="716"/>
      <c r="AH30" s="716"/>
      <c r="AI30" s="716"/>
      <c r="AJ30" s="716"/>
      <c r="AK30" s="716"/>
      <c r="AL30" s="681" t="s">
        <v>127</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1942355</v>
      </c>
      <c r="CS30" s="679"/>
      <c r="CT30" s="679"/>
      <c r="CU30" s="679"/>
      <c r="CV30" s="679"/>
      <c r="CW30" s="679"/>
      <c r="CX30" s="679"/>
      <c r="CY30" s="680"/>
      <c r="CZ30" s="681">
        <v>11.9</v>
      </c>
      <c r="DA30" s="699"/>
      <c r="DB30" s="699"/>
      <c r="DC30" s="700"/>
      <c r="DD30" s="684">
        <v>1266741</v>
      </c>
      <c r="DE30" s="679"/>
      <c r="DF30" s="679"/>
      <c r="DG30" s="679"/>
      <c r="DH30" s="679"/>
      <c r="DI30" s="679"/>
      <c r="DJ30" s="679"/>
      <c r="DK30" s="680"/>
      <c r="DL30" s="684">
        <v>1234372</v>
      </c>
      <c r="DM30" s="679"/>
      <c r="DN30" s="679"/>
      <c r="DO30" s="679"/>
      <c r="DP30" s="679"/>
      <c r="DQ30" s="679"/>
      <c r="DR30" s="679"/>
      <c r="DS30" s="679"/>
      <c r="DT30" s="679"/>
      <c r="DU30" s="679"/>
      <c r="DV30" s="680"/>
      <c r="DW30" s="681">
        <v>24.1</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3541128</v>
      </c>
      <c r="S31" s="679"/>
      <c r="T31" s="679"/>
      <c r="U31" s="679"/>
      <c r="V31" s="679"/>
      <c r="W31" s="679"/>
      <c r="X31" s="679"/>
      <c r="Y31" s="680"/>
      <c r="Z31" s="715">
        <v>20.5</v>
      </c>
      <c r="AA31" s="715"/>
      <c r="AB31" s="715"/>
      <c r="AC31" s="715"/>
      <c r="AD31" s="716" t="s">
        <v>127</v>
      </c>
      <c r="AE31" s="716"/>
      <c r="AF31" s="716"/>
      <c r="AG31" s="716"/>
      <c r="AH31" s="716"/>
      <c r="AI31" s="716"/>
      <c r="AJ31" s="716"/>
      <c r="AK31" s="716"/>
      <c r="AL31" s="681" t="s">
        <v>127</v>
      </c>
      <c r="AM31" s="682"/>
      <c r="AN31" s="682"/>
      <c r="AO31" s="717"/>
      <c r="AP31" s="754" t="s">
        <v>306</v>
      </c>
      <c r="AQ31" s="755"/>
      <c r="AR31" s="755"/>
      <c r="AS31" s="755"/>
      <c r="AT31" s="760" t="s">
        <v>307</v>
      </c>
      <c r="AU31" s="229"/>
      <c r="AV31" s="229"/>
      <c r="AW31" s="229"/>
      <c r="AX31" s="744" t="s">
        <v>184</v>
      </c>
      <c r="AY31" s="745"/>
      <c r="AZ31" s="745"/>
      <c r="BA31" s="745"/>
      <c r="BB31" s="745"/>
      <c r="BC31" s="745"/>
      <c r="BD31" s="745"/>
      <c r="BE31" s="745"/>
      <c r="BF31" s="746"/>
      <c r="BG31" s="747">
        <v>98.6</v>
      </c>
      <c r="BH31" s="748"/>
      <c r="BI31" s="748"/>
      <c r="BJ31" s="748"/>
      <c r="BK31" s="748"/>
      <c r="BL31" s="748"/>
      <c r="BM31" s="749">
        <v>93.7</v>
      </c>
      <c r="BN31" s="748"/>
      <c r="BO31" s="748"/>
      <c r="BP31" s="748"/>
      <c r="BQ31" s="750"/>
      <c r="BR31" s="747">
        <v>98.3</v>
      </c>
      <c r="BS31" s="748"/>
      <c r="BT31" s="748"/>
      <c r="BU31" s="748"/>
      <c r="BV31" s="748"/>
      <c r="BW31" s="748"/>
      <c r="BX31" s="749">
        <v>92.5</v>
      </c>
      <c r="BY31" s="748"/>
      <c r="BZ31" s="748"/>
      <c r="CA31" s="748"/>
      <c r="CB31" s="750"/>
      <c r="CD31" s="765"/>
      <c r="CE31" s="766"/>
      <c r="CF31" s="711" t="s">
        <v>308</v>
      </c>
      <c r="CG31" s="712"/>
      <c r="CH31" s="712"/>
      <c r="CI31" s="712"/>
      <c r="CJ31" s="712"/>
      <c r="CK31" s="712"/>
      <c r="CL31" s="712"/>
      <c r="CM31" s="712"/>
      <c r="CN31" s="712"/>
      <c r="CO31" s="712"/>
      <c r="CP31" s="712"/>
      <c r="CQ31" s="713"/>
      <c r="CR31" s="678">
        <v>62801</v>
      </c>
      <c r="CS31" s="697"/>
      <c r="CT31" s="697"/>
      <c r="CU31" s="697"/>
      <c r="CV31" s="697"/>
      <c r="CW31" s="697"/>
      <c r="CX31" s="697"/>
      <c r="CY31" s="698"/>
      <c r="CZ31" s="681">
        <v>0.4</v>
      </c>
      <c r="DA31" s="699"/>
      <c r="DB31" s="699"/>
      <c r="DC31" s="700"/>
      <c r="DD31" s="684">
        <v>62801</v>
      </c>
      <c r="DE31" s="697"/>
      <c r="DF31" s="697"/>
      <c r="DG31" s="697"/>
      <c r="DH31" s="697"/>
      <c r="DI31" s="697"/>
      <c r="DJ31" s="697"/>
      <c r="DK31" s="698"/>
      <c r="DL31" s="684">
        <v>62801</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229</v>
      </c>
      <c r="S32" s="679"/>
      <c r="T32" s="679"/>
      <c r="U32" s="679"/>
      <c r="V32" s="679"/>
      <c r="W32" s="679"/>
      <c r="X32" s="679"/>
      <c r="Y32" s="680"/>
      <c r="Z32" s="715" t="s">
        <v>229</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28" t="s">
        <v>310</v>
      </c>
      <c r="AV32" s="228"/>
      <c r="AW32" s="228"/>
      <c r="AX32" s="675" t="s">
        <v>311</v>
      </c>
      <c r="AY32" s="676"/>
      <c r="AZ32" s="676"/>
      <c r="BA32" s="676"/>
      <c r="BB32" s="676"/>
      <c r="BC32" s="676"/>
      <c r="BD32" s="676"/>
      <c r="BE32" s="676"/>
      <c r="BF32" s="677"/>
      <c r="BG32" s="751">
        <v>99.1</v>
      </c>
      <c r="BH32" s="697"/>
      <c r="BI32" s="697"/>
      <c r="BJ32" s="697"/>
      <c r="BK32" s="697"/>
      <c r="BL32" s="697"/>
      <c r="BM32" s="682">
        <v>95</v>
      </c>
      <c r="BN32" s="743"/>
      <c r="BO32" s="743"/>
      <c r="BP32" s="743"/>
      <c r="BQ32" s="721"/>
      <c r="BR32" s="751">
        <v>98.8</v>
      </c>
      <c r="BS32" s="697"/>
      <c r="BT32" s="697"/>
      <c r="BU32" s="697"/>
      <c r="BV32" s="697"/>
      <c r="BW32" s="697"/>
      <c r="BX32" s="682">
        <v>94.4</v>
      </c>
      <c r="BY32" s="743"/>
      <c r="BZ32" s="743"/>
      <c r="CA32" s="743"/>
      <c r="CB32" s="721"/>
      <c r="CD32" s="767"/>
      <c r="CE32" s="768"/>
      <c r="CF32" s="711" t="s">
        <v>312</v>
      </c>
      <c r="CG32" s="712"/>
      <c r="CH32" s="712"/>
      <c r="CI32" s="712"/>
      <c r="CJ32" s="712"/>
      <c r="CK32" s="712"/>
      <c r="CL32" s="712"/>
      <c r="CM32" s="712"/>
      <c r="CN32" s="712"/>
      <c r="CO32" s="712"/>
      <c r="CP32" s="712"/>
      <c r="CQ32" s="713"/>
      <c r="CR32" s="678">
        <v>531</v>
      </c>
      <c r="CS32" s="679"/>
      <c r="CT32" s="679"/>
      <c r="CU32" s="679"/>
      <c r="CV32" s="679"/>
      <c r="CW32" s="679"/>
      <c r="CX32" s="679"/>
      <c r="CY32" s="680"/>
      <c r="CZ32" s="681">
        <v>0</v>
      </c>
      <c r="DA32" s="699"/>
      <c r="DB32" s="699"/>
      <c r="DC32" s="700"/>
      <c r="DD32" s="684">
        <v>531</v>
      </c>
      <c r="DE32" s="679"/>
      <c r="DF32" s="679"/>
      <c r="DG32" s="679"/>
      <c r="DH32" s="679"/>
      <c r="DI32" s="679"/>
      <c r="DJ32" s="679"/>
      <c r="DK32" s="680"/>
      <c r="DL32" s="684">
        <v>531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1011890</v>
      </c>
      <c r="S33" s="679"/>
      <c r="T33" s="679"/>
      <c r="U33" s="679"/>
      <c r="V33" s="679"/>
      <c r="W33" s="679"/>
      <c r="X33" s="679"/>
      <c r="Y33" s="680"/>
      <c r="Z33" s="715">
        <v>5.8</v>
      </c>
      <c r="AA33" s="715"/>
      <c r="AB33" s="715"/>
      <c r="AC33" s="715"/>
      <c r="AD33" s="716" t="s">
        <v>229</v>
      </c>
      <c r="AE33" s="716"/>
      <c r="AF33" s="716"/>
      <c r="AG33" s="716"/>
      <c r="AH33" s="716"/>
      <c r="AI33" s="716"/>
      <c r="AJ33" s="716"/>
      <c r="AK33" s="716"/>
      <c r="AL33" s="681" t="s">
        <v>127</v>
      </c>
      <c r="AM33" s="682"/>
      <c r="AN33" s="682"/>
      <c r="AO33" s="717"/>
      <c r="AP33" s="758"/>
      <c r="AQ33" s="759"/>
      <c r="AR33" s="759"/>
      <c r="AS33" s="759"/>
      <c r="AT33" s="762"/>
      <c r="AU33" s="230"/>
      <c r="AV33" s="230"/>
      <c r="AW33" s="230"/>
      <c r="AX33" s="659" t="s">
        <v>314</v>
      </c>
      <c r="AY33" s="660"/>
      <c r="AZ33" s="660"/>
      <c r="BA33" s="660"/>
      <c r="BB33" s="660"/>
      <c r="BC33" s="660"/>
      <c r="BD33" s="660"/>
      <c r="BE33" s="660"/>
      <c r="BF33" s="661"/>
      <c r="BG33" s="742">
        <v>98.1</v>
      </c>
      <c r="BH33" s="663"/>
      <c r="BI33" s="663"/>
      <c r="BJ33" s="663"/>
      <c r="BK33" s="663"/>
      <c r="BL33" s="663"/>
      <c r="BM33" s="706">
        <v>92.1</v>
      </c>
      <c r="BN33" s="663"/>
      <c r="BO33" s="663"/>
      <c r="BP33" s="663"/>
      <c r="BQ33" s="727"/>
      <c r="BR33" s="742">
        <v>97.7</v>
      </c>
      <c r="BS33" s="663"/>
      <c r="BT33" s="663"/>
      <c r="BU33" s="663"/>
      <c r="BV33" s="663"/>
      <c r="BW33" s="663"/>
      <c r="BX33" s="706">
        <v>90.5</v>
      </c>
      <c r="BY33" s="663"/>
      <c r="BZ33" s="663"/>
      <c r="CA33" s="663"/>
      <c r="CB33" s="727"/>
      <c r="CD33" s="711" t="s">
        <v>315</v>
      </c>
      <c r="CE33" s="712"/>
      <c r="CF33" s="712"/>
      <c r="CG33" s="712"/>
      <c r="CH33" s="712"/>
      <c r="CI33" s="712"/>
      <c r="CJ33" s="712"/>
      <c r="CK33" s="712"/>
      <c r="CL33" s="712"/>
      <c r="CM33" s="712"/>
      <c r="CN33" s="712"/>
      <c r="CO33" s="712"/>
      <c r="CP33" s="712"/>
      <c r="CQ33" s="713"/>
      <c r="CR33" s="678">
        <v>4828147</v>
      </c>
      <c r="CS33" s="697"/>
      <c r="CT33" s="697"/>
      <c r="CU33" s="697"/>
      <c r="CV33" s="697"/>
      <c r="CW33" s="697"/>
      <c r="CX33" s="697"/>
      <c r="CY33" s="698"/>
      <c r="CZ33" s="681">
        <v>29.5</v>
      </c>
      <c r="DA33" s="699"/>
      <c r="DB33" s="699"/>
      <c r="DC33" s="700"/>
      <c r="DD33" s="684">
        <v>2893127</v>
      </c>
      <c r="DE33" s="697"/>
      <c r="DF33" s="697"/>
      <c r="DG33" s="697"/>
      <c r="DH33" s="697"/>
      <c r="DI33" s="697"/>
      <c r="DJ33" s="697"/>
      <c r="DK33" s="698"/>
      <c r="DL33" s="684">
        <v>2282129</v>
      </c>
      <c r="DM33" s="697"/>
      <c r="DN33" s="697"/>
      <c r="DO33" s="697"/>
      <c r="DP33" s="697"/>
      <c r="DQ33" s="697"/>
      <c r="DR33" s="697"/>
      <c r="DS33" s="697"/>
      <c r="DT33" s="697"/>
      <c r="DU33" s="697"/>
      <c r="DV33" s="698"/>
      <c r="DW33" s="681">
        <v>44.6</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43611</v>
      </c>
      <c r="S34" s="679"/>
      <c r="T34" s="679"/>
      <c r="U34" s="679"/>
      <c r="V34" s="679"/>
      <c r="W34" s="679"/>
      <c r="X34" s="679"/>
      <c r="Y34" s="680"/>
      <c r="Z34" s="715">
        <v>0.3</v>
      </c>
      <c r="AA34" s="715"/>
      <c r="AB34" s="715"/>
      <c r="AC34" s="715"/>
      <c r="AD34" s="716" t="s">
        <v>127</v>
      </c>
      <c r="AE34" s="716"/>
      <c r="AF34" s="716"/>
      <c r="AG34" s="716"/>
      <c r="AH34" s="716"/>
      <c r="AI34" s="716"/>
      <c r="AJ34" s="716"/>
      <c r="AK34" s="716"/>
      <c r="AL34" s="681" t="s">
        <v>229</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317</v>
      </c>
      <c r="CE34" s="712"/>
      <c r="CF34" s="712"/>
      <c r="CG34" s="712"/>
      <c r="CH34" s="712"/>
      <c r="CI34" s="712"/>
      <c r="CJ34" s="712"/>
      <c r="CK34" s="712"/>
      <c r="CL34" s="712"/>
      <c r="CM34" s="712"/>
      <c r="CN34" s="712"/>
      <c r="CO34" s="712"/>
      <c r="CP34" s="712"/>
      <c r="CQ34" s="713"/>
      <c r="CR34" s="678">
        <v>1534033</v>
      </c>
      <c r="CS34" s="679"/>
      <c r="CT34" s="679"/>
      <c r="CU34" s="679"/>
      <c r="CV34" s="679"/>
      <c r="CW34" s="679"/>
      <c r="CX34" s="679"/>
      <c r="CY34" s="680"/>
      <c r="CZ34" s="681">
        <v>9.4</v>
      </c>
      <c r="DA34" s="699"/>
      <c r="DB34" s="699"/>
      <c r="DC34" s="700"/>
      <c r="DD34" s="684">
        <v>1137563</v>
      </c>
      <c r="DE34" s="679"/>
      <c r="DF34" s="679"/>
      <c r="DG34" s="679"/>
      <c r="DH34" s="679"/>
      <c r="DI34" s="679"/>
      <c r="DJ34" s="679"/>
      <c r="DK34" s="680"/>
      <c r="DL34" s="684">
        <v>950985</v>
      </c>
      <c r="DM34" s="679"/>
      <c r="DN34" s="679"/>
      <c r="DO34" s="679"/>
      <c r="DP34" s="679"/>
      <c r="DQ34" s="679"/>
      <c r="DR34" s="679"/>
      <c r="DS34" s="679"/>
      <c r="DT34" s="679"/>
      <c r="DU34" s="679"/>
      <c r="DV34" s="680"/>
      <c r="DW34" s="681">
        <v>18.600000000000001</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176386</v>
      </c>
      <c r="S35" s="679"/>
      <c r="T35" s="679"/>
      <c r="U35" s="679"/>
      <c r="V35" s="679"/>
      <c r="W35" s="679"/>
      <c r="X35" s="679"/>
      <c r="Y35" s="680"/>
      <c r="Z35" s="715">
        <v>1</v>
      </c>
      <c r="AA35" s="715"/>
      <c r="AB35" s="715"/>
      <c r="AC35" s="715"/>
      <c r="AD35" s="716" t="s">
        <v>229</v>
      </c>
      <c r="AE35" s="716"/>
      <c r="AF35" s="716"/>
      <c r="AG35" s="716"/>
      <c r="AH35" s="716"/>
      <c r="AI35" s="716"/>
      <c r="AJ35" s="716"/>
      <c r="AK35" s="716"/>
      <c r="AL35" s="681" t="s">
        <v>127</v>
      </c>
      <c r="AM35" s="682"/>
      <c r="AN35" s="682"/>
      <c r="AO35" s="717"/>
      <c r="AP35" s="233"/>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19510</v>
      </c>
      <c r="CS35" s="697"/>
      <c r="CT35" s="697"/>
      <c r="CU35" s="697"/>
      <c r="CV35" s="697"/>
      <c r="CW35" s="697"/>
      <c r="CX35" s="697"/>
      <c r="CY35" s="698"/>
      <c r="CZ35" s="681">
        <v>0.1</v>
      </c>
      <c r="DA35" s="699"/>
      <c r="DB35" s="699"/>
      <c r="DC35" s="700"/>
      <c r="DD35" s="684">
        <v>6800</v>
      </c>
      <c r="DE35" s="697"/>
      <c r="DF35" s="697"/>
      <c r="DG35" s="697"/>
      <c r="DH35" s="697"/>
      <c r="DI35" s="697"/>
      <c r="DJ35" s="697"/>
      <c r="DK35" s="698"/>
      <c r="DL35" s="684">
        <v>3098</v>
      </c>
      <c r="DM35" s="697"/>
      <c r="DN35" s="697"/>
      <c r="DO35" s="697"/>
      <c r="DP35" s="697"/>
      <c r="DQ35" s="697"/>
      <c r="DR35" s="697"/>
      <c r="DS35" s="697"/>
      <c r="DT35" s="697"/>
      <c r="DU35" s="697"/>
      <c r="DV35" s="698"/>
      <c r="DW35" s="681">
        <v>0.1</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857905</v>
      </c>
      <c r="S36" s="679"/>
      <c r="T36" s="679"/>
      <c r="U36" s="679"/>
      <c r="V36" s="679"/>
      <c r="W36" s="679"/>
      <c r="X36" s="679"/>
      <c r="Y36" s="680"/>
      <c r="Z36" s="715">
        <v>5</v>
      </c>
      <c r="AA36" s="715"/>
      <c r="AB36" s="715"/>
      <c r="AC36" s="715"/>
      <c r="AD36" s="716" t="s">
        <v>127</v>
      </c>
      <c r="AE36" s="716"/>
      <c r="AF36" s="716"/>
      <c r="AG36" s="716"/>
      <c r="AH36" s="716"/>
      <c r="AI36" s="716"/>
      <c r="AJ36" s="716"/>
      <c r="AK36" s="716"/>
      <c r="AL36" s="681" t="s">
        <v>229</v>
      </c>
      <c r="AM36" s="682"/>
      <c r="AN36" s="682"/>
      <c r="AO36" s="717"/>
      <c r="AP36" s="233"/>
      <c r="AQ36" s="730" t="s">
        <v>323</v>
      </c>
      <c r="AR36" s="731"/>
      <c r="AS36" s="731"/>
      <c r="AT36" s="731"/>
      <c r="AU36" s="731"/>
      <c r="AV36" s="731"/>
      <c r="AW36" s="731"/>
      <c r="AX36" s="731"/>
      <c r="AY36" s="732"/>
      <c r="AZ36" s="733">
        <v>722177</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41856</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1728941</v>
      </c>
      <c r="CS36" s="679"/>
      <c r="CT36" s="679"/>
      <c r="CU36" s="679"/>
      <c r="CV36" s="679"/>
      <c r="CW36" s="679"/>
      <c r="CX36" s="679"/>
      <c r="CY36" s="680"/>
      <c r="CZ36" s="681">
        <v>10.6</v>
      </c>
      <c r="DA36" s="699"/>
      <c r="DB36" s="699"/>
      <c r="DC36" s="700"/>
      <c r="DD36" s="684">
        <v>1142740</v>
      </c>
      <c r="DE36" s="679"/>
      <c r="DF36" s="679"/>
      <c r="DG36" s="679"/>
      <c r="DH36" s="679"/>
      <c r="DI36" s="679"/>
      <c r="DJ36" s="679"/>
      <c r="DK36" s="680"/>
      <c r="DL36" s="684">
        <v>818632</v>
      </c>
      <c r="DM36" s="679"/>
      <c r="DN36" s="679"/>
      <c r="DO36" s="679"/>
      <c r="DP36" s="679"/>
      <c r="DQ36" s="679"/>
      <c r="DR36" s="679"/>
      <c r="DS36" s="679"/>
      <c r="DT36" s="679"/>
      <c r="DU36" s="679"/>
      <c r="DV36" s="680"/>
      <c r="DW36" s="681">
        <v>16</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675251</v>
      </c>
      <c r="S37" s="679"/>
      <c r="T37" s="679"/>
      <c r="U37" s="679"/>
      <c r="V37" s="679"/>
      <c r="W37" s="679"/>
      <c r="X37" s="679"/>
      <c r="Y37" s="680"/>
      <c r="Z37" s="715">
        <v>3.9</v>
      </c>
      <c r="AA37" s="715"/>
      <c r="AB37" s="715"/>
      <c r="AC37" s="715"/>
      <c r="AD37" s="716" t="s">
        <v>229</v>
      </c>
      <c r="AE37" s="716"/>
      <c r="AF37" s="716"/>
      <c r="AG37" s="716"/>
      <c r="AH37" s="716"/>
      <c r="AI37" s="716"/>
      <c r="AJ37" s="716"/>
      <c r="AK37" s="716"/>
      <c r="AL37" s="681" t="s">
        <v>229</v>
      </c>
      <c r="AM37" s="682"/>
      <c r="AN37" s="682"/>
      <c r="AO37" s="717"/>
      <c r="AQ37" s="718" t="s">
        <v>327</v>
      </c>
      <c r="AR37" s="719"/>
      <c r="AS37" s="719"/>
      <c r="AT37" s="719"/>
      <c r="AU37" s="719"/>
      <c r="AV37" s="719"/>
      <c r="AW37" s="719"/>
      <c r="AX37" s="719"/>
      <c r="AY37" s="720"/>
      <c r="AZ37" s="678">
        <v>59213</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41856</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562039</v>
      </c>
      <c r="CS37" s="697"/>
      <c r="CT37" s="697"/>
      <c r="CU37" s="697"/>
      <c r="CV37" s="697"/>
      <c r="CW37" s="697"/>
      <c r="CX37" s="697"/>
      <c r="CY37" s="698"/>
      <c r="CZ37" s="681">
        <v>3.4</v>
      </c>
      <c r="DA37" s="699"/>
      <c r="DB37" s="699"/>
      <c r="DC37" s="700"/>
      <c r="DD37" s="684">
        <v>562039</v>
      </c>
      <c r="DE37" s="697"/>
      <c r="DF37" s="697"/>
      <c r="DG37" s="697"/>
      <c r="DH37" s="697"/>
      <c r="DI37" s="697"/>
      <c r="DJ37" s="697"/>
      <c r="DK37" s="698"/>
      <c r="DL37" s="684">
        <v>487795</v>
      </c>
      <c r="DM37" s="697"/>
      <c r="DN37" s="697"/>
      <c r="DO37" s="697"/>
      <c r="DP37" s="697"/>
      <c r="DQ37" s="697"/>
      <c r="DR37" s="697"/>
      <c r="DS37" s="697"/>
      <c r="DT37" s="697"/>
      <c r="DU37" s="697"/>
      <c r="DV37" s="698"/>
      <c r="DW37" s="681">
        <v>9.5</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747314</v>
      </c>
      <c r="S38" s="679"/>
      <c r="T38" s="679"/>
      <c r="U38" s="679"/>
      <c r="V38" s="679"/>
      <c r="W38" s="679"/>
      <c r="X38" s="679"/>
      <c r="Y38" s="680"/>
      <c r="Z38" s="715">
        <v>4.3</v>
      </c>
      <c r="AA38" s="715"/>
      <c r="AB38" s="715"/>
      <c r="AC38" s="715"/>
      <c r="AD38" s="716">
        <v>14</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46642</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1974</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696299</v>
      </c>
      <c r="CS38" s="679"/>
      <c r="CT38" s="679"/>
      <c r="CU38" s="679"/>
      <c r="CV38" s="679"/>
      <c r="CW38" s="679"/>
      <c r="CX38" s="679"/>
      <c r="CY38" s="680"/>
      <c r="CZ38" s="681">
        <v>4.3</v>
      </c>
      <c r="DA38" s="699"/>
      <c r="DB38" s="699"/>
      <c r="DC38" s="700"/>
      <c r="DD38" s="684">
        <v>568532</v>
      </c>
      <c r="DE38" s="679"/>
      <c r="DF38" s="679"/>
      <c r="DG38" s="679"/>
      <c r="DH38" s="679"/>
      <c r="DI38" s="679"/>
      <c r="DJ38" s="679"/>
      <c r="DK38" s="680"/>
      <c r="DL38" s="684">
        <v>509414</v>
      </c>
      <c r="DM38" s="679"/>
      <c r="DN38" s="679"/>
      <c r="DO38" s="679"/>
      <c r="DP38" s="679"/>
      <c r="DQ38" s="679"/>
      <c r="DR38" s="679"/>
      <c r="DS38" s="679"/>
      <c r="DT38" s="679"/>
      <c r="DU38" s="679"/>
      <c r="DV38" s="680"/>
      <c r="DW38" s="681">
        <v>9.9</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4270461</v>
      </c>
      <c r="S39" s="679"/>
      <c r="T39" s="679"/>
      <c r="U39" s="679"/>
      <c r="V39" s="679"/>
      <c r="W39" s="679"/>
      <c r="X39" s="679"/>
      <c r="Y39" s="680"/>
      <c r="Z39" s="715">
        <v>24.7</v>
      </c>
      <c r="AA39" s="715"/>
      <c r="AB39" s="715"/>
      <c r="AC39" s="715"/>
      <c r="AD39" s="716" t="s">
        <v>127</v>
      </c>
      <c r="AE39" s="716"/>
      <c r="AF39" s="716"/>
      <c r="AG39" s="716"/>
      <c r="AH39" s="716"/>
      <c r="AI39" s="716"/>
      <c r="AJ39" s="716"/>
      <c r="AK39" s="716"/>
      <c r="AL39" s="681" t="s">
        <v>229</v>
      </c>
      <c r="AM39" s="682"/>
      <c r="AN39" s="682"/>
      <c r="AO39" s="717"/>
      <c r="AQ39" s="718" t="s">
        <v>335</v>
      </c>
      <c r="AR39" s="719"/>
      <c r="AS39" s="719"/>
      <c r="AT39" s="719"/>
      <c r="AU39" s="719"/>
      <c r="AV39" s="719"/>
      <c r="AW39" s="719"/>
      <c r="AX39" s="719"/>
      <c r="AY39" s="720"/>
      <c r="AZ39" s="678">
        <v>25878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3291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184327</v>
      </c>
      <c r="CS39" s="697"/>
      <c r="CT39" s="697"/>
      <c r="CU39" s="697"/>
      <c r="CV39" s="697"/>
      <c r="CW39" s="697"/>
      <c r="CX39" s="697"/>
      <c r="CY39" s="698"/>
      <c r="CZ39" s="681">
        <v>1.1000000000000001</v>
      </c>
      <c r="DA39" s="699"/>
      <c r="DB39" s="699"/>
      <c r="DC39" s="700"/>
      <c r="DD39" s="684">
        <v>37455</v>
      </c>
      <c r="DE39" s="697"/>
      <c r="DF39" s="697"/>
      <c r="DG39" s="697"/>
      <c r="DH39" s="697"/>
      <c r="DI39" s="697"/>
      <c r="DJ39" s="697"/>
      <c r="DK39" s="698"/>
      <c r="DL39" s="684" t="s">
        <v>127</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229</v>
      </c>
      <c r="AE40" s="716"/>
      <c r="AF40" s="716"/>
      <c r="AG40" s="716"/>
      <c r="AH40" s="716"/>
      <c r="AI40" s="716"/>
      <c r="AJ40" s="716"/>
      <c r="AK40" s="716"/>
      <c r="AL40" s="681" t="s">
        <v>127</v>
      </c>
      <c r="AM40" s="682"/>
      <c r="AN40" s="682"/>
      <c r="AO40" s="717"/>
      <c r="AQ40" s="718" t="s">
        <v>339</v>
      </c>
      <c r="AR40" s="719"/>
      <c r="AS40" s="719"/>
      <c r="AT40" s="719"/>
      <c r="AU40" s="719"/>
      <c r="AV40" s="719"/>
      <c r="AW40" s="719"/>
      <c r="AX40" s="719"/>
      <c r="AY40" s="720"/>
      <c r="AZ40" s="678" t="s">
        <v>127</v>
      </c>
      <c r="BA40" s="679"/>
      <c r="BB40" s="679"/>
      <c r="BC40" s="679"/>
      <c r="BD40" s="697"/>
      <c r="BE40" s="697"/>
      <c r="BF40" s="721"/>
      <c r="BG40" s="723" t="s">
        <v>340</v>
      </c>
      <c r="BH40" s="724"/>
      <c r="BI40" s="724"/>
      <c r="BJ40" s="724"/>
      <c r="BK40" s="724"/>
      <c r="BL40" s="234"/>
      <c r="BM40" s="712" t="s">
        <v>341</v>
      </c>
      <c r="BN40" s="712"/>
      <c r="BO40" s="712"/>
      <c r="BP40" s="712"/>
      <c r="BQ40" s="712"/>
      <c r="BR40" s="712"/>
      <c r="BS40" s="712"/>
      <c r="BT40" s="712"/>
      <c r="BU40" s="713"/>
      <c r="BV40" s="678">
        <v>97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665037</v>
      </c>
      <c r="CS40" s="679"/>
      <c r="CT40" s="679"/>
      <c r="CU40" s="679"/>
      <c r="CV40" s="679"/>
      <c r="CW40" s="679"/>
      <c r="CX40" s="679"/>
      <c r="CY40" s="680"/>
      <c r="CZ40" s="681">
        <v>4.0999999999999996</v>
      </c>
      <c r="DA40" s="699"/>
      <c r="DB40" s="699"/>
      <c r="DC40" s="700"/>
      <c r="DD40" s="684">
        <v>37</v>
      </c>
      <c r="DE40" s="679"/>
      <c r="DF40" s="679"/>
      <c r="DG40" s="679"/>
      <c r="DH40" s="679"/>
      <c r="DI40" s="679"/>
      <c r="DJ40" s="679"/>
      <c r="DK40" s="680"/>
      <c r="DL40" s="684" t="s">
        <v>127</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159061</v>
      </c>
      <c r="S41" s="679"/>
      <c r="T41" s="679"/>
      <c r="U41" s="679"/>
      <c r="V41" s="679"/>
      <c r="W41" s="679"/>
      <c r="X41" s="679"/>
      <c r="Y41" s="680"/>
      <c r="Z41" s="715">
        <v>0.9</v>
      </c>
      <c r="AA41" s="715"/>
      <c r="AB41" s="715"/>
      <c r="AC41" s="715"/>
      <c r="AD41" s="716" t="s">
        <v>229</v>
      </c>
      <c r="AE41" s="716"/>
      <c r="AF41" s="716"/>
      <c r="AG41" s="716"/>
      <c r="AH41" s="716"/>
      <c r="AI41" s="716"/>
      <c r="AJ41" s="716"/>
      <c r="AK41" s="716"/>
      <c r="AL41" s="681" t="s">
        <v>127</v>
      </c>
      <c r="AM41" s="682"/>
      <c r="AN41" s="682"/>
      <c r="AO41" s="717"/>
      <c r="AQ41" s="718" t="s">
        <v>344</v>
      </c>
      <c r="AR41" s="719"/>
      <c r="AS41" s="719"/>
      <c r="AT41" s="719"/>
      <c r="AU41" s="719"/>
      <c r="AV41" s="719"/>
      <c r="AW41" s="719"/>
      <c r="AX41" s="719"/>
      <c r="AY41" s="720"/>
      <c r="AZ41" s="678">
        <v>145839</v>
      </c>
      <c r="BA41" s="679"/>
      <c r="BB41" s="679"/>
      <c r="BC41" s="679"/>
      <c r="BD41" s="697"/>
      <c r="BE41" s="697"/>
      <c r="BF41" s="721"/>
      <c r="BG41" s="723"/>
      <c r="BH41" s="724"/>
      <c r="BI41" s="724"/>
      <c r="BJ41" s="724"/>
      <c r="BK41" s="724"/>
      <c r="BL41" s="234"/>
      <c r="BM41" s="712" t="s">
        <v>345</v>
      </c>
      <c r="BN41" s="712"/>
      <c r="BO41" s="712"/>
      <c r="BP41" s="712"/>
      <c r="BQ41" s="712"/>
      <c r="BR41" s="712"/>
      <c r="BS41" s="712"/>
      <c r="BT41" s="712"/>
      <c r="BU41" s="713"/>
      <c r="BV41" s="678" t="s">
        <v>229</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127</v>
      </c>
      <c r="DA41" s="699"/>
      <c r="DB41" s="699"/>
      <c r="DC41" s="700"/>
      <c r="DD41" s="684" t="s">
        <v>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17315772</v>
      </c>
      <c r="S42" s="701"/>
      <c r="T42" s="701"/>
      <c r="U42" s="701"/>
      <c r="V42" s="701"/>
      <c r="W42" s="701"/>
      <c r="X42" s="701"/>
      <c r="Y42" s="703"/>
      <c r="Z42" s="704">
        <v>100</v>
      </c>
      <c r="AA42" s="704"/>
      <c r="AB42" s="704"/>
      <c r="AC42" s="704"/>
      <c r="AD42" s="705">
        <v>4962591</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444605</v>
      </c>
      <c r="BA42" s="701"/>
      <c r="BB42" s="701"/>
      <c r="BC42" s="701"/>
      <c r="BD42" s="663"/>
      <c r="BE42" s="663"/>
      <c r="BF42" s="727"/>
      <c r="BG42" s="725"/>
      <c r="BH42" s="726"/>
      <c r="BI42" s="726"/>
      <c r="BJ42" s="726"/>
      <c r="BK42" s="726"/>
      <c r="BL42" s="235"/>
      <c r="BM42" s="728" t="s">
        <v>349</v>
      </c>
      <c r="BN42" s="728"/>
      <c r="BO42" s="728"/>
      <c r="BP42" s="728"/>
      <c r="BQ42" s="728"/>
      <c r="BR42" s="728"/>
      <c r="BS42" s="728"/>
      <c r="BT42" s="728"/>
      <c r="BU42" s="729"/>
      <c r="BV42" s="662">
        <v>368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7409461</v>
      </c>
      <c r="CS42" s="679"/>
      <c r="CT42" s="679"/>
      <c r="CU42" s="679"/>
      <c r="CV42" s="679"/>
      <c r="CW42" s="679"/>
      <c r="CX42" s="679"/>
      <c r="CY42" s="680"/>
      <c r="CZ42" s="681">
        <v>45.2</v>
      </c>
      <c r="DA42" s="682"/>
      <c r="DB42" s="682"/>
      <c r="DC42" s="683"/>
      <c r="DD42" s="684">
        <v>642672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6"/>
      <c r="BW43" s="236"/>
      <c r="BX43" s="236"/>
      <c r="BY43" s="236"/>
      <c r="BZ43" s="236"/>
      <c r="CA43" s="236"/>
      <c r="CB43" s="236"/>
      <c r="CD43" s="675" t="s">
        <v>351</v>
      </c>
      <c r="CE43" s="676"/>
      <c r="CF43" s="676"/>
      <c r="CG43" s="676"/>
      <c r="CH43" s="676"/>
      <c r="CI43" s="676"/>
      <c r="CJ43" s="676"/>
      <c r="CK43" s="676"/>
      <c r="CL43" s="676"/>
      <c r="CM43" s="676"/>
      <c r="CN43" s="676"/>
      <c r="CO43" s="676"/>
      <c r="CP43" s="676"/>
      <c r="CQ43" s="677"/>
      <c r="CR43" s="678">
        <v>68273</v>
      </c>
      <c r="CS43" s="697"/>
      <c r="CT43" s="697"/>
      <c r="CU43" s="697"/>
      <c r="CV43" s="697"/>
      <c r="CW43" s="697"/>
      <c r="CX43" s="697"/>
      <c r="CY43" s="698"/>
      <c r="CZ43" s="681">
        <v>0.4</v>
      </c>
      <c r="DA43" s="699"/>
      <c r="DB43" s="699"/>
      <c r="DC43" s="700"/>
      <c r="DD43" s="684">
        <v>68273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4513003</v>
      </c>
      <c r="CS44" s="679"/>
      <c r="CT44" s="679"/>
      <c r="CU44" s="679"/>
      <c r="CV44" s="679"/>
      <c r="CW44" s="679"/>
      <c r="CX44" s="679"/>
      <c r="CY44" s="680"/>
      <c r="CZ44" s="681">
        <v>27.5</v>
      </c>
      <c r="DA44" s="682"/>
      <c r="DB44" s="682"/>
      <c r="DC44" s="683"/>
      <c r="DD44" s="684">
        <v>506028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3034380</v>
      </c>
      <c r="CS45" s="697"/>
      <c r="CT45" s="697"/>
      <c r="CU45" s="697"/>
      <c r="CV45" s="697"/>
      <c r="CW45" s="697"/>
      <c r="CX45" s="697"/>
      <c r="CY45" s="698"/>
      <c r="CZ45" s="681">
        <v>18.5</v>
      </c>
      <c r="DA45" s="699"/>
      <c r="DB45" s="699"/>
      <c r="DC45" s="700"/>
      <c r="DD45" s="684">
        <v>103560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8" t="s">
        <v>354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355</v>
      </c>
      <c r="CG46" s="676"/>
      <c r="CH46" s="676"/>
      <c r="CI46" s="676"/>
      <c r="CJ46" s="676"/>
      <c r="CK46" s="676"/>
      <c r="CL46" s="676"/>
      <c r="CM46" s="676"/>
      <c r="CN46" s="676"/>
      <c r="CO46" s="676"/>
      <c r="CP46" s="676"/>
      <c r="CQ46" s="677"/>
      <c r="CR46" s="678">
        <v>1375872</v>
      </c>
      <c r="CS46" s="679"/>
      <c r="CT46" s="679"/>
      <c r="CU46" s="679"/>
      <c r="CV46" s="679"/>
      <c r="CW46" s="679"/>
      <c r="CX46" s="679"/>
      <c r="CY46" s="680"/>
      <c r="CZ46" s="681">
        <v>8.4</v>
      </c>
      <c r="DA46" s="682"/>
      <c r="DB46" s="682"/>
      <c r="DC46" s="683"/>
      <c r="DD46" s="684">
        <v>364717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8" t="s">
        <v>356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357</v>
      </c>
      <c r="CG47" s="676"/>
      <c r="CH47" s="676"/>
      <c r="CI47" s="676"/>
      <c r="CJ47" s="676"/>
      <c r="CK47" s="676"/>
      <c r="CL47" s="676"/>
      <c r="CM47" s="676"/>
      <c r="CN47" s="676"/>
      <c r="CO47" s="676"/>
      <c r="CP47" s="676"/>
      <c r="CQ47" s="677"/>
      <c r="CR47" s="678">
        <v>2896458</v>
      </c>
      <c r="CS47" s="697"/>
      <c r="CT47" s="697"/>
      <c r="CU47" s="697"/>
      <c r="CV47" s="697"/>
      <c r="CW47" s="697"/>
      <c r="CX47" s="697"/>
      <c r="CY47" s="698"/>
      <c r="CZ47" s="681">
        <v>17.7</v>
      </c>
      <c r="DA47" s="699"/>
      <c r="DB47" s="699"/>
      <c r="DC47" s="700"/>
      <c r="DD47" s="684">
        <v>136644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16383129</v>
      </c>
      <c r="CS49" s="663"/>
      <c r="CT49" s="663"/>
      <c r="CU49" s="663"/>
      <c r="CV49" s="663"/>
      <c r="CW49" s="663"/>
      <c r="CX49" s="663"/>
      <c r="CY49" s="664"/>
      <c r="CZ49" s="665">
        <v>100</v>
      </c>
      <c r="DA49" s="666"/>
      <c r="DB49" s="666"/>
      <c r="DC49" s="667"/>
      <c r="DD49" s="668">
        <v>6564338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Kcne8e7BPN1Gjtk6Pss5EtKnT2t3QAkamEcb2h88uwhhNVeRQdTxDTSTA+rUjhGx4EjZiW955CmCLJ0CIp5EA==" saltValue="HKs3Y+WlolKrs/Yu6D6Sm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73" zoomScale="70" zoomScaleNormal="25" zoomScaleSheetLayoutView="70" workbookViewId="0">
      <selection activeCell="AU34" sqref="AU34:AY34"/>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3" t="s">
        <v>362</v>
      </c>
      <c r="DK2" s="1204"/>
      <c r="DL2" s="1204"/>
      <c r="DM2" s="1204"/>
      <c r="DN2" s="1204"/>
      <c r="DO2" s="1205"/>
      <c r="DP2" s="248"/>
      <c r="DQ2" s="1203" t="s">
        <v>363</v>
      </c>
      <c r="DR2" s="1204"/>
      <c r="DS2" s="1204"/>
      <c r="DT2" s="1204"/>
      <c r="DU2" s="1204"/>
      <c r="DV2" s="1204"/>
      <c r="DW2" s="1204"/>
      <c r="DX2" s="1204"/>
      <c r="DY2" s="1204"/>
      <c r="DZ2" s="120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1"/>
      <c r="BA4" s="251"/>
      <c r="BB4" s="251"/>
      <c r="BC4" s="251"/>
      <c r="BD4" s="251"/>
      <c r="BE4" s="252"/>
      <c r="BF4" s="252"/>
      <c r="BG4" s="252"/>
      <c r="BH4" s="252"/>
      <c r="BI4" s="252"/>
      <c r="BJ4" s="252"/>
      <c r="BK4" s="252"/>
      <c r="BL4" s="252"/>
      <c r="BM4" s="252"/>
      <c r="BN4" s="252"/>
      <c r="BO4" s="252"/>
      <c r="BP4" s="252"/>
      <c r="BQ4" s="251" t="s">
        <v>365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5"/>
      <c r="BA5" s="255"/>
      <c r="BB5" s="255"/>
      <c r="BC5" s="255"/>
      <c r="BD5" s="255"/>
      <c r="BE5" s="256"/>
      <c r="BF5" s="256"/>
      <c r="BG5" s="256"/>
      <c r="BH5" s="256"/>
      <c r="BI5" s="256"/>
      <c r="BJ5" s="256"/>
      <c r="BK5" s="256"/>
      <c r="BL5" s="256"/>
      <c r="BM5" s="256"/>
      <c r="BN5" s="256"/>
      <c r="BO5" s="256"/>
      <c r="BP5" s="256"/>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3"/>
    </row>
    <row r="6" spans="1:131" s="254"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1"/>
      <c r="BA6" s="251"/>
      <c r="BB6" s="251"/>
      <c r="BC6" s="251"/>
      <c r="BD6" s="251"/>
      <c r="BE6" s="252"/>
      <c r="BF6" s="252"/>
      <c r="BG6" s="252"/>
      <c r="BH6" s="252"/>
      <c r="BI6" s="252"/>
      <c r="BJ6" s="252"/>
      <c r="BK6" s="252"/>
      <c r="BL6" s="252"/>
      <c r="BM6" s="252"/>
      <c r="BN6" s="252"/>
      <c r="BO6" s="252"/>
      <c r="BP6" s="252"/>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3"/>
    </row>
    <row r="7" spans="1:131" s="254" customFormat="1" ht="26.25" customHeight="1" thickTop="1" x14ac:dyDescent="0.15">
      <c r="A7" s="257">
        <v>1</v>
      </c>
      <c r="B7" s="1143" t="s">
        <v>383</v>
      </c>
      <c r="C7" s="1144"/>
      <c r="D7" s="1144"/>
      <c r="E7" s="1144"/>
      <c r="F7" s="1144"/>
      <c r="G7" s="1144"/>
      <c r="H7" s="1144"/>
      <c r="I7" s="1144"/>
      <c r="J7" s="1144"/>
      <c r="K7" s="1144"/>
      <c r="L7" s="1144"/>
      <c r="M7" s="1144"/>
      <c r="N7" s="1144"/>
      <c r="O7" s="1144"/>
      <c r="P7" s="1145"/>
      <c r="Q7" s="1197">
        <v>17315</v>
      </c>
      <c r="R7" s="1198"/>
      <c r="S7" s="1198"/>
      <c r="T7" s="1198"/>
      <c r="U7" s="1198"/>
      <c r="V7" s="1198">
        <v>16382</v>
      </c>
      <c r="W7" s="1198"/>
      <c r="X7" s="1198"/>
      <c r="Y7" s="1198"/>
      <c r="Z7" s="1198"/>
      <c r="AA7" s="1198">
        <v>933</v>
      </c>
      <c r="AB7" s="1198"/>
      <c r="AC7" s="1198"/>
      <c r="AD7" s="1198"/>
      <c r="AE7" s="1199"/>
      <c r="AF7" s="1200">
        <v>819</v>
      </c>
      <c r="AG7" s="1201"/>
      <c r="AH7" s="1201"/>
      <c r="AI7" s="1201"/>
      <c r="AJ7" s="1202"/>
      <c r="AK7" s="1184">
        <v>10</v>
      </c>
      <c r="AL7" s="1185"/>
      <c r="AM7" s="1185"/>
      <c r="AN7" s="1185"/>
      <c r="AO7" s="1185"/>
      <c r="AP7" s="1185">
        <v>20577</v>
      </c>
      <c r="AQ7" s="1185"/>
      <c r="AR7" s="1185"/>
      <c r="AS7" s="1185"/>
      <c r="AT7" s="1185"/>
      <c r="AU7" s="1186"/>
      <c r="AV7" s="1186"/>
      <c r="AW7" s="1186"/>
      <c r="AX7" s="1186"/>
      <c r="AY7" s="1187"/>
      <c r="AZ7" s="251"/>
      <c r="BA7" s="251"/>
      <c r="BB7" s="251"/>
      <c r="BC7" s="251"/>
      <c r="BD7" s="251"/>
      <c r="BE7" s="252"/>
      <c r="BF7" s="252"/>
      <c r="BG7" s="252"/>
      <c r="BH7" s="252"/>
      <c r="BI7" s="252"/>
      <c r="BJ7" s="252"/>
      <c r="BK7" s="252"/>
      <c r="BL7" s="252"/>
      <c r="BM7" s="252"/>
      <c r="BN7" s="252"/>
      <c r="BO7" s="252"/>
      <c r="BP7" s="252"/>
      <c r="BQ7" s="258">
        <v>1</v>
      </c>
      <c r="BR7" s="259"/>
      <c r="BS7" s="1188" t="s">
        <v>578</v>
      </c>
      <c r="BT7" s="1189"/>
      <c r="BU7" s="1189"/>
      <c r="BV7" s="1189"/>
      <c r="BW7" s="1189"/>
      <c r="BX7" s="1189"/>
      <c r="BY7" s="1189"/>
      <c r="BZ7" s="1189"/>
      <c r="CA7" s="1189"/>
      <c r="CB7" s="1189"/>
      <c r="CC7" s="1189"/>
      <c r="CD7" s="1189"/>
      <c r="CE7" s="1189"/>
      <c r="CF7" s="1189"/>
      <c r="CG7" s="1190"/>
      <c r="CH7" s="1181">
        <v>-12</v>
      </c>
      <c r="CI7" s="1182"/>
      <c r="CJ7" s="1182"/>
      <c r="CK7" s="1182"/>
      <c r="CL7" s="1183"/>
      <c r="CM7" s="1181">
        <v>215</v>
      </c>
      <c r="CN7" s="1182"/>
      <c r="CO7" s="1182"/>
      <c r="CP7" s="1182"/>
      <c r="CQ7" s="1183"/>
      <c r="CR7" s="1181">
        <v>120</v>
      </c>
      <c r="CS7" s="1182"/>
      <c r="CT7" s="1182"/>
      <c r="CU7" s="1182"/>
      <c r="CV7" s="1183"/>
      <c r="CW7" s="1181" t="s">
        <v>582</v>
      </c>
      <c r="CX7" s="1182"/>
      <c r="CY7" s="1182"/>
      <c r="CZ7" s="1182"/>
      <c r="DA7" s="1183"/>
      <c r="DB7" s="1181" t="s">
        <v>580</v>
      </c>
      <c r="DC7" s="1182"/>
      <c r="DD7" s="1182"/>
      <c r="DE7" s="1182"/>
      <c r="DF7" s="1183"/>
      <c r="DG7" s="1181" t="s">
        <v>581</v>
      </c>
      <c r="DH7" s="1182"/>
      <c r="DI7" s="1182"/>
      <c r="DJ7" s="1182"/>
      <c r="DK7" s="1183"/>
      <c r="DL7" s="1181" t="s">
        <v>581</v>
      </c>
      <c r="DM7" s="1182"/>
      <c r="DN7" s="1182"/>
      <c r="DO7" s="1182"/>
      <c r="DP7" s="1183"/>
      <c r="DQ7" s="1181" t="s">
        <v>581</v>
      </c>
      <c r="DR7" s="1182"/>
      <c r="DS7" s="1182"/>
      <c r="DT7" s="1182"/>
      <c r="DU7" s="1183"/>
      <c r="DV7" s="1208"/>
      <c r="DW7" s="1209"/>
      <c r="DX7" s="1209"/>
      <c r="DY7" s="1209"/>
      <c r="DZ7" s="1210"/>
      <c r="EA7" s="253"/>
    </row>
    <row r="8" spans="1:131" s="254" customFormat="1" ht="26.25" customHeight="1" x14ac:dyDescent="0.15">
      <c r="A8" s="260">
        <v>2</v>
      </c>
      <c r="B8" s="1130" t="s">
        <v>384</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v>0</v>
      </c>
      <c r="AB8" s="1137"/>
      <c r="AC8" s="1137"/>
      <c r="AD8" s="1137"/>
      <c r="AE8" s="1138"/>
      <c r="AF8" s="1112">
        <v>0</v>
      </c>
      <c r="AG8" s="1113"/>
      <c r="AH8" s="1113"/>
      <c r="AI8" s="1113"/>
      <c r="AJ8" s="1114"/>
      <c r="AK8" s="1179">
        <v>0</v>
      </c>
      <c r="AL8" s="1180"/>
      <c r="AM8" s="1180"/>
      <c r="AN8" s="1180"/>
      <c r="AO8" s="1180"/>
      <c r="AP8" s="1180">
        <v>1</v>
      </c>
      <c r="AQ8" s="1180"/>
      <c r="AR8" s="1180"/>
      <c r="AS8" s="1180"/>
      <c r="AT8" s="1180"/>
      <c r="AU8" s="1177"/>
      <c r="AV8" s="1177"/>
      <c r="AW8" s="1177"/>
      <c r="AX8" s="1177"/>
      <c r="AY8" s="1178"/>
      <c r="AZ8" s="251"/>
      <c r="BA8" s="251"/>
      <c r="BB8" s="251"/>
      <c r="BC8" s="251"/>
      <c r="BD8" s="251"/>
      <c r="BE8" s="252"/>
      <c r="BF8" s="252"/>
      <c r="BG8" s="252"/>
      <c r="BH8" s="252"/>
      <c r="BI8" s="252"/>
      <c r="BJ8" s="252"/>
      <c r="BK8" s="252"/>
      <c r="BL8" s="252"/>
      <c r="BM8" s="252"/>
      <c r="BN8" s="252"/>
      <c r="BO8" s="252"/>
      <c r="BP8" s="252"/>
      <c r="BQ8" s="261">
        <v>2</v>
      </c>
      <c r="BR8" s="262"/>
      <c r="BS8" s="1107" t="s">
        <v>579</v>
      </c>
      <c r="BT8" s="1108"/>
      <c r="BU8" s="1108"/>
      <c r="BV8" s="1108"/>
      <c r="BW8" s="1108"/>
      <c r="BX8" s="1108"/>
      <c r="BY8" s="1108"/>
      <c r="BZ8" s="1108"/>
      <c r="CA8" s="1108"/>
      <c r="CB8" s="1108"/>
      <c r="CC8" s="1108"/>
      <c r="CD8" s="1108"/>
      <c r="CE8" s="1108"/>
      <c r="CF8" s="1108"/>
      <c r="CG8" s="1109"/>
      <c r="CH8" s="1082">
        <v>-1237</v>
      </c>
      <c r="CI8" s="1083"/>
      <c r="CJ8" s="1083"/>
      <c r="CK8" s="1083"/>
      <c r="CL8" s="1084"/>
      <c r="CM8" s="1082">
        <v>35</v>
      </c>
      <c r="CN8" s="1083"/>
      <c r="CO8" s="1083"/>
      <c r="CP8" s="1083"/>
      <c r="CQ8" s="1084"/>
      <c r="CR8" s="1082">
        <v>57</v>
      </c>
      <c r="CS8" s="1083"/>
      <c r="CT8" s="1083"/>
      <c r="CU8" s="1083"/>
      <c r="CV8" s="1084"/>
      <c r="CW8" s="1082">
        <v>228</v>
      </c>
      <c r="CX8" s="1083"/>
      <c r="CY8" s="1083"/>
      <c r="CZ8" s="1083"/>
      <c r="DA8" s="1084"/>
      <c r="DB8" s="1082">
        <v>665</v>
      </c>
      <c r="DC8" s="1083"/>
      <c r="DD8" s="1083"/>
      <c r="DE8" s="1083"/>
      <c r="DF8" s="1084"/>
      <c r="DG8" s="1082" t="s">
        <v>583</v>
      </c>
      <c r="DH8" s="1083"/>
      <c r="DI8" s="1083"/>
      <c r="DJ8" s="1083"/>
      <c r="DK8" s="1084"/>
      <c r="DL8" s="1082" t="s">
        <v>583</v>
      </c>
      <c r="DM8" s="1083"/>
      <c r="DN8" s="1083"/>
      <c r="DO8" s="1083"/>
      <c r="DP8" s="1084"/>
      <c r="DQ8" s="1082" t="s">
        <v>583</v>
      </c>
      <c r="DR8" s="1083"/>
      <c r="DS8" s="1083"/>
      <c r="DT8" s="1083"/>
      <c r="DU8" s="1084"/>
      <c r="DV8" s="1085"/>
      <c r="DW8" s="1086"/>
      <c r="DX8" s="1086"/>
      <c r="DY8" s="1086"/>
      <c r="DZ8" s="1087"/>
      <c r="EA8" s="253"/>
    </row>
    <row r="9" spans="1:131" s="254" customFormat="1" ht="26.25" customHeight="1" x14ac:dyDescent="0.15">
      <c r="A9" s="260">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1"/>
      <c r="BA9" s="251"/>
      <c r="BB9" s="251"/>
      <c r="BC9" s="251"/>
      <c r="BD9" s="251"/>
      <c r="BE9" s="252"/>
      <c r="BF9" s="252"/>
      <c r="BG9" s="252"/>
      <c r="BH9" s="252"/>
      <c r="BI9" s="252"/>
      <c r="BJ9" s="252"/>
      <c r="BK9" s="252"/>
      <c r="BL9" s="252"/>
      <c r="BM9" s="252"/>
      <c r="BN9" s="252"/>
      <c r="BO9" s="252"/>
      <c r="BP9" s="252"/>
      <c r="BQ9" s="261">
        <v>3</v>
      </c>
      <c r="BR9" s="262"/>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3"/>
    </row>
    <row r="10" spans="1:131" s="254" customFormat="1" ht="26.25" customHeight="1" x14ac:dyDescent="0.15">
      <c r="A10" s="260">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1"/>
      <c r="BA10" s="251"/>
      <c r="BB10" s="251"/>
      <c r="BC10" s="251"/>
      <c r="BD10" s="251"/>
      <c r="BE10" s="252"/>
      <c r="BF10" s="252"/>
      <c r="BG10" s="252"/>
      <c r="BH10" s="252"/>
      <c r="BI10" s="252"/>
      <c r="BJ10" s="252"/>
      <c r="BK10" s="252"/>
      <c r="BL10" s="252"/>
      <c r="BM10" s="252"/>
      <c r="BN10" s="252"/>
      <c r="BO10" s="252"/>
      <c r="BP10" s="252"/>
      <c r="BQ10" s="261">
        <v>4</v>
      </c>
      <c r="BR10" s="262"/>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3"/>
    </row>
    <row r="11" spans="1:131" s="254" customFormat="1" ht="26.25" customHeight="1" x14ac:dyDescent="0.15">
      <c r="A11" s="260">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1"/>
      <c r="BA11" s="251"/>
      <c r="BB11" s="251"/>
      <c r="BC11" s="251"/>
      <c r="BD11" s="251"/>
      <c r="BE11" s="252"/>
      <c r="BF11" s="252"/>
      <c r="BG11" s="252"/>
      <c r="BH11" s="252"/>
      <c r="BI11" s="252"/>
      <c r="BJ11" s="252"/>
      <c r="BK11" s="252"/>
      <c r="BL11" s="252"/>
      <c r="BM11" s="252"/>
      <c r="BN11" s="252"/>
      <c r="BO11" s="252"/>
      <c r="BP11" s="252"/>
      <c r="BQ11" s="261">
        <v>5</v>
      </c>
      <c r="BR11" s="262"/>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3"/>
    </row>
    <row r="12" spans="1:131" s="254" customFormat="1" ht="26.25" customHeight="1" x14ac:dyDescent="0.15">
      <c r="A12" s="260">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1"/>
      <c r="BA12" s="251"/>
      <c r="BB12" s="251"/>
      <c r="BC12" s="251"/>
      <c r="BD12" s="251"/>
      <c r="BE12" s="252"/>
      <c r="BF12" s="252"/>
      <c r="BG12" s="252"/>
      <c r="BH12" s="252"/>
      <c r="BI12" s="252"/>
      <c r="BJ12" s="252"/>
      <c r="BK12" s="252"/>
      <c r="BL12" s="252"/>
      <c r="BM12" s="252"/>
      <c r="BN12" s="252"/>
      <c r="BO12" s="252"/>
      <c r="BP12" s="252"/>
      <c r="BQ12" s="261">
        <v>6</v>
      </c>
      <c r="BR12" s="262"/>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3"/>
    </row>
    <row r="13" spans="1:131" s="254" customFormat="1" ht="26.25" customHeight="1" x14ac:dyDescent="0.15">
      <c r="A13" s="260">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1"/>
      <c r="BA13" s="251"/>
      <c r="BB13" s="251"/>
      <c r="BC13" s="251"/>
      <c r="BD13" s="251"/>
      <c r="BE13" s="252"/>
      <c r="BF13" s="252"/>
      <c r="BG13" s="252"/>
      <c r="BH13" s="252"/>
      <c r="BI13" s="252"/>
      <c r="BJ13" s="252"/>
      <c r="BK13" s="252"/>
      <c r="BL13" s="252"/>
      <c r="BM13" s="252"/>
      <c r="BN13" s="252"/>
      <c r="BO13" s="252"/>
      <c r="BP13" s="252"/>
      <c r="BQ13" s="261">
        <v>7</v>
      </c>
      <c r="BR13" s="262"/>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3"/>
    </row>
    <row r="14" spans="1:131" s="254" customFormat="1" ht="26.25" customHeight="1" x14ac:dyDescent="0.15">
      <c r="A14" s="260">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1"/>
      <c r="BA14" s="251"/>
      <c r="BB14" s="251"/>
      <c r="BC14" s="251"/>
      <c r="BD14" s="251"/>
      <c r="BE14" s="252"/>
      <c r="BF14" s="252"/>
      <c r="BG14" s="252"/>
      <c r="BH14" s="252"/>
      <c r="BI14" s="252"/>
      <c r="BJ14" s="252"/>
      <c r="BK14" s="252"/>
      <c r="BL14" s="252"/>
      <c r="BM14" s="252"/>
      <c r="BN14" s="252"/>
      <c r="BO14" s="252"/>
      <c r="BP14" s="252"/>
      <c r="BQ14" s="261">
        <v>8</v>
      </c>
      <c r="BR14" s="262"/>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3"/>
    </row>
    <row r="15" spans="1:131" s="254" customFormat="1" ht="26.25" customHeight="1" x14ac:dyDescent="0.15">
      <c r="A15" s="260">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1"/>
      <c r="BA15" s="251"/>
      <c r="BB15" s="251"/>
      <c r="BC15" s="251"/>
      <c r="BD15" s="251"/>
      <c r="BE15" s="252"/>
      <c r="BF15" s="252"/>
      <c r="BG15" s="252"/>
      <c r="BH15" s="252"/>
      <c r="BI15" s="252"/>
      <c r="BJ15" s="252"/>
      <c r="BK15" s="252"/>
      <c r="BL15" s="252"/>
      <c r="BM15" s="252"/>
      <c r="BN15" s="252"/>
      <c r="BO15" s="252"/>
      <c r="BP15" s="252"/>
      <c r="BQ15" s="261">
        <v>9</v>
      </c>
      <c r="BR15" s="262"/>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3"/>
    </row>
    <row r="16" spans="1:131" s="254" customFormat="1" ht="26.25" customHeight="1" x14ac:dyDescent="0.15">
      <c r="A16" s="260">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1"/>
      <c r="BA16" s="251"/>
      <c r="BB16" s="251"/>
      <c r="BC16" s="251"/>
      <c r="BD16" s="251"/>
      <c r="BE16" s="252"/>
      <c r="BF16" s="252"/>
      <c r="BG16" s="252"/>
      <c r="BH16" s="252"/>
      <c r="BI16" s="252"/>
      <c r="BJ16" s="252"/>
      <c r="BK16" s="252"/>
      <c r="BL16" s="252"/>
      <c r="BM16" s="252"/>
      <c r="BN16" s="252"/>
      <c r="BO16" s="252"/>
      <c r="BP16" s="252"/>
      <c r="BQ16" s="261">
        <v>10</v>
      </c>
      <c r="BR16" s="262"/>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3"/>
    </row>
    <row r="17" spans="1:131" s="254" customFormat="1" ht="26.25" customHeight="1" x14ac:dyDescent="0.15">
      <c r="A17" s="260">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1"/>
      <c r="BA17" s="251"/>
      <c r="BB17" s="251"/>
      <c r="BC17" s="251"/>
      <c r="BD17" s="251"/>
      <c r="BE17" s="252"/>
      <c r="BF17" s="252"/>
      <c r="BG17" s="252"/>
      <c r="BH17" s="252"/>
      <c r="BI17" s="252"/>
      <c r="BJ17" s="252"/>
      <c r="BK17" s="252"/>
      <c r="BL17" s="252"/>
      <c r="BM17" s="252"/>
      <c r="BN17" s="252"/>
      <c r="BO17" s="252"/>
      <c r="BP17" s="252"/>
      <c r="BQ17" s="261">
        <v>11</v>
      </c>
      <c r="BR17" s="262"/>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3"/>
    </row>
    <row r="18" spans="1:131" s="254" customFormat="1" ht="26.25" customHeight="1" x14ac:dyDescent="0.15">
      <c r="A18" s="260">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1"/>
      <c r="BA18" s="251"/>
      <c r="BB18" s="251"/>
      <c r="BC18" s="251"/>
      <c r="BD18" s="251"/>
      <c r="BE18" s="252"/>
      <c r="BF18" s="252"/>
      <c r="BG18" s="252"/>
      <c r="BH18" s="252"/>
      <c r="BI18" s="252"/>
      <c r="BJ18" s="252"/>
      <c r="BK18" s="252"/>
      <c r="BL18" s="252"/>
      <c r="BM18" s="252"/>
      <c r="BN18" s="252"/>
      <c r="BO18" s="252"/>
      <c r="BP18" s="252"/>
      <c r="BQ18" s="261">
        <v>12</v>
      </c>
      <c r="BR18" s="262"/>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3"/>
    </row>
    <row r="19" spans="1:131" s="254" customFormat="1" ht="26.25" customHeight="1" x14ac:dyDescent="0.15">
      <c r="A19" s="260">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1"/>
      <c r="BA19" s="251"/>
      <c r="BB19" s="251"/>
      <c r="BC19" s="251"/>
      <c r="BD19" s="251"/>
      <c r="BE19" s="252"/>
      <c r="BF19" s="252"/>
      <c r="BG19" s="252"/>
      <c r="BH19" s="252"/>
      <c r="BI19" s="252"/>
      <c r="BJ19" s="252"/>
      <c r="BK19" s="252"/>
      <c r="BL19" s="252"/>
      <c r="BM19" s="252"/>
      <c r="BN19" s="252"/>
      <c r="BO19" s="252"/>
      <c r="BP19" s="252"/>
      <c r="BQ19" s="261">
        <v>13</v>
      </c>
      <c r="BR19" s="262"/>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3"/>
    </row>
    <row r="20" spans="1:131" s="254" customFormat="1" ht="26.25" customHeight="1" x14ac:dyDescent="0.15">
      <c r="A20" s="260">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1"/>
      <c r="BA20" s="251"/>
      <c r="BB20" s="251"/>
      <c r="BC20" s="251"/>
      <c r="BD20" s="251"/>
      <c r="BE20" s="252"/>
      <c r="BF20" s="252"/>
      <c r="BG20" s="252"/>
      <c r="BH20" s="252"/>
      <c r="BI20" s="252"/>
      <c r="BJ20" s="252"/>
      <c r="BK20" s="252"/>
      <c r="BL20" s="252"/>
      <c r="BM20" s="252"/>
      <c r="BN20" s="252"/>
      <c r="BO20" s="252"/>
      <c r="BP20" s="252"/>
      <c r="BQ20" s="261">
        <v>14</v>
      </c>
      <c r="BR20" s="262"/>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3"/>
    </row>
    <row r="21" spans="1:131" s="254" customFormat="1" ht="26.25" customHeight="1" thickBot="1" x14ac:dyDescent="0.2">
      <c r="A21" s="260">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1"/>
      <c r="BA21" s="251"/>
      <c r="BB21" s="251"/>
      <c r="BC21" s="251"/>
      <c r="BD21" s="251"/>
      <c r="BE21" s="252"/>
      <c r="BF21" s="252"/>
      <c r="BG21" s="252"/>
      <c r="BH21" s="252"/>
      <c r="BI21" s="252"/>
      <c r="BJ21" s="252"/>
      <c r="BK21" s="252"/>
      <c r="BL21" s="252"/>
      <c r="BM21" s="252"/>
      <c r="BN21" s="252"/>
      <c r="BO21" s="252"/>
      <c r="BP21" s="252"/>
      <c r="BQ21" s="261">
        <v>15</v>
      </c>
      <c r="BR21" s="262"/>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3"/>
    </row>
    <row r="22" spans="1:131" s="254" customFormat="1" ht="26.25" customHeight="1" x14ac:dyDescent="0.15">
      <c r="A22" s="260">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2"/>
      <c r="BF22" s="252"/>
      <c r="BG22" s="252"/>
      <c r="BH22" s="252"/>
      <c r="BI22" s="252"/>
      <c r="BJ22" s="252"/>
      <c r="BK22" s="252"/>
      <c r="BL22" s="252"/>
      <c r="BM22" s="252"/>
      <c r="BN22" s="252"/>
      <c r="BO22" s="252"/>
      <c r="BP22" s="252"/>
      <c r="BQ22" s="261">
        <v>16</v>
      </c>
      <c r="BR22" s="262"/>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3"/>
    </row>
    <row r="23" spans="1:131" s="254" customFormat="1" ht="26.25" customHeight="1" thickBot="1" x14ac:dyDescent="0.2">
      <c r="A23" s="263" t="s">
        <v>386</v>
      </c>
      <c r="B23" s="1037" t="s">
        <v>387</v>
      </c>
      <c r="C23" s="1038"/>
      <c r="D23" s="1038"/>
      <c r="E23" s="1038"/>
      <c r="F23" s="1038"/>
      <c r="G23" s="1038"/>
      <c r="H23" s="1038"/>
      <c r="I23" s="1038"/>
      <c r="J23" s="1038"/>
      <c r="K23" s="1038"/>
      <c r="L23" s="1038"/>
      <c r="M23" s="1038"/>
      <c r="N23" s="1038"/>
      <c r="O23" s="1038"/>
      <c r="P23" s="1039"/>
      <c r="Q23" s="1161">
        <v>17316</v>
      </c>
      <c r="R23" s="1162"/>
      <c r="S23" s="1162"/>
      <c r="T23" s="1162"/>
      <c r="U23" s="1162"/>
      <c r="V23" s="1162">
        <v>16383</v>
      </c>
      <c r="W23" s="1162"/>
      <c r="X23" s="1162"/>
      <c r="Y23" s="1162"/>
      <c r="Z23" s="1162"/>
      <c r="AA23" s="1162">
        <v>933</v>
      </c>
      <c r="AB23" s="1162"/>
      <c r="AC23" s="1162"/>
      <c r="AD23" s="1162"/>
      <c r="AE23" s="1163"/>
      <c r="AF23" s="1164">
        <v>819</v>
      </c>
      <c r="AG23" s="1162"/>
      <c r="AH23" s="1162"/>
      <c r="AI23" s="1162"/>
      <c r="AJ23" s="1165"/>
      <c r="AK23" s="1166"/>
      <c r="AL23" s="1167"/>
      <c r="AM23" s="1167"/>
      <c r="AN23" s="1167"/>
      <c r="AO23" s="1167"/>
      <c r="AP23" s="1162">
        <v>20578</v>
      </c>
      <c r="AQ23" s="1162"/>
      <c r="AR23" s="1162"/>
      <c r="AS23" s="1162"/>
      <c r="AT23" s="1162"/>
      <c r="AU23" s="1168"/>
      <c r="AV23" s="1168"/>
      <c r="AW23" s="1168"/>
      <c r="AX23" s="1168"/>
      <c r="AY23" s="1169"/>
      <c r="AZ23" s="1158" t="s">
        <v>127</v>
      </c>
      <c r="BA23" s="1159"/>
      <c r="BB23" s="1159"/>
      <c r="BC23" s="1159"/>
      <c r="BD23" s="1160"/>
      <c r="BE23" s="252"/>
      <c r="BF23" s="252"/>
      <c r="BG23" s="252"/>
      <c r="BH23" s="252"/>
      <c r="BI23" s="252"/>
      <c r="BJ23" s="252"/>
      <c r="BK23" s="252"/>
      <c r="BL23" s="252"/>
      <c r="BM23" s="252"/>
      <c r="BN23" s="252"/>
      <c r="BO23" s="252"/>
      <c r="BP23" s="252"/>
      <c r="BQ23" s="261">
        <v>17</v>
      </c>
      <c r="BR23" s="262"/>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3"/>
    </row>
    <row r="24" spans="1:131" s="254"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1"/>
      <c r="BA24" s="251"/>
      <c r="BB24" s="251"/>
      <c r="BC24" s="251"/>
      <c r="BD24" s="251"/>
      <c r="BE24" s="252"/>
      <c r="BF24" s="252"/>
      <c r="BG24" s="252"/>
      <c r="BH24" s="252"/>
      <c r="BI24" s="252"/>
      <c r="BJ24" s="252"/>
      <c r="BK24" s="252"/>
      <c r="BL24" s="252"/>
      <c r="BM24" s="252"/>
      <c r="BN24" s="252"/>
      <c r="BO24" s="252"/>
      <c r="BP24" s="252"/>
      <c r="BQ24" s="261">
        <v>18</v>
      </c>
      <c r="BR24" s="262"/>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3"/>
    </row>
    <row r="25" spans="1:131" s="246"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1"/>
      <c r="BK25" s="251"/>
      <c r="BL25" s="251"/>
      <c r="BM25" s="251"/>
      <c r="BN25" s="251"/>
      <c r="BO25" s="264"/>
      <c r="BP25" s="264"/>
      <c r="BQ25" s="261">
        <v>19</v>
      </c>
      <c r="BR25" s="262"/>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5"/>
    </row>
    <row r="26" spans="1:131" s="246"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1"/>
      <c r="BK26" s="251"/>
      <c r="BL26" s="251"/>
      <c r="BM26" s="251"/>
      <c r="BN26" s="251"/>
      <c r="BO26" s="264"/>
      <c r="BP26" s="264"/>
      <c r="BQ26" s="261">
        <v>20</v>
      </c>
      <c r="BR26" s="262"/>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5"/>
    </row>
    <row r="27" spans="1:131" s="246"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1"/>
      <c r="BK27" s="251"/>
      <c r="BL27" s="251"/>
      <c r="BM27" s="251"/>
      <c r="BN27" s="251"/>
      <c r="BO27" s="264"/>
      <c r="BP27" s="264"/>
      <c r="BQ27" s="261">
        <v>21</v>
      </c>
      <c r="BR27" s="262"/>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5"/>
    </row>
    <row r="28" spans="1:131" s="246" customFormat="1" ht="26.25" customHeight="1" thickTop="1" x14ac:dyDescent="0.15">
      <c r="A28" s="265">
        <v>1</v>
      </c>
      <c r="B28" s="1143" t="s">
        <v>398</v>
      </c>
      <c r="C28" s="1144"/>
      <c r="D28" s="1144"/>
      <c r="E28" s="1144"/>
      <c r="F28" s="1144"/>
      <c r="G28" s="1144"/>
      <c r="H28" s="1144"/>
      <c r="I28" s="1144"/>
      <c r="J28" s="1144"/>
      <c r="K28" s="1144"/>
      <c r="L28" s="1144"/>
      <c r="M28" s="1144"/>
      <c r="N28" s="1144"/>
      <c r="O28" s="1144"/>
      <c r="P28" s="1145"/>
      <c r="Q28" s="1146">
        <v>1783</v>
      </c>
      <c r="R28" s="1147"/>
      <c r="S28" s="1147"/>
      <c r="T28" s="1147"/>
      <c r="U28" s="1147"/>
      <c r="V28" s="1147">
        <v>1737</v>
      </c>
      <c r="W28" s="1147"/>
      <c r="X28" s="1147"/>
      <c r="Y28" s="1147"/>
      <c r="Z28" s="1147"/>
      <c r="AA28" s="1147">
        <v>46</v>
      </c>
      <c r="AB28" s="1147"/>
      <c r="AC28" s="1147"/>
      <c r="AD28" s="1147"/>
      <c r="AE28" s="1148"/>
      <c r="AF28" s="1149">
        <v>46</v>
      </c>
      <c r="AG28" s="1147"/>
      <c r="AH28" s="1147"/>
      <c r="AI28" s="1147"/>
      <c r="AJ28" s="1150"/>
      <c r="AK28" s="1151">
        <v>146</v>
      </c>
      <c r="AL28" s="1139"/>
      <c r="AM28" s="1139"/>
      <c r="AN28" s="1139"/>
      <c r="AO28" s="1139"/>
      <c r="AP28" s="1139">
        <v>0</v>
      </c>
      <c r="AQ28" s="1139"/>
      <c r="AR28" s="1139"/>
      <c r="AS28" s="1139"/>
      <c r="AT28" s="1139"/>
      <c r="AU28" s="1139">
        <v>0</v>
      </c>
      <c r="AV28" s="1139"/>
      <c r="AW28" s="1139"/>
      <c r="AX28" s="1139"/>
      <c r="AY28" s="1139"/>
      <c r="AZ28" s="1140" t="s">
        <v>505</v>
      </c>
      <c r="BA28" s="1140"/>
      <c r="BB28" s="1140"/>
      <c r="BC28" s="1140"/>
      <c r="BD28" s="1140"/>
      <c r="BE28" s="1141"/>
      <c r="BF28" s="1141"/>
      <c r="BG28" s="1141"/>
      <c r="BH28" s="1141"/>
      <c r="BI28" s="1142"/>
      <c r="BJ28" s="251"/>
      <c r="BK28" s="251"/>
      <c r="BL28" s="251"/>
      <c r="BM28" s="251"/>
      <c r="BN28" s="251"/>
      <c r="BO28" s="264"/>
      <c r="BP28" s="264"/>
      <c r="BQ28" s="261">
        <v>22</v>
      </c>
      <c r="BR28" s="262"/>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5"/>
    </row>
    <row r="29" spans="1:131" s="246" customFormat="1" ht="26.25" customHeight="1" x14ac:dyDescent="0.15">
      <c r="A29" s="265">
        <v>2</v>
      </c>
      <c r="B29" s="1130" t="s">
        <v>399</v>
      </c>
      <c r="C29" s="1131"/>
      <c r="D29" s="1131"/>
      <c r="E29" s="1131"/>
      <c r="F29" s="1131"/>
      <c r="G29" s="1131"/>
      <c r="H29" s="1131"/>
      <c r="I29" s="1131"/>
      <c r="J29" s="1131"/>
      <c r="K29" s="1131"/>
      <c r="L29" s="1131"/>
      <c r="M29" s="1131"/>
      <c r="N29" s="1131"/>
      <c r="O29" s="1131"/>
      <c r="P29" s="1132"/>
      <c r="Q29" s="1136">
        <v>1645</v>
      </c>
      <c r="R29" s="1137"/>
      <c r="S29" s="1137"/>
      <c r="T29" s="1137"/>
      <c r="U29" s="1137"/>
      <c r="V29" s="1137">
        <v>1557</v>
      </c>
      <c r="W29" s="1137"/>
      <c r="X29" s="1137"/>
      <c r="Y29" s="1137"/>
      <c r="Z29" s="1137"/>
      <c r="AA29" s="1137">
        <v>88</v>
      </c>
      <c r="AB29" s="1137"/>
      <c r="AC29" s="1137"/>
      <c r="AD29" s="1137"/>
      <c r="AE29" s="1138"/>
      <c r="AF29" s="1112">
        <v>88</v>
      </c>
      <c r="AG29" s="1113"/>
      <c r="AH29" s="1113"/>
      <c r="AI29" s="1113"/>
      <c r="AJ29" s="1114"/>
      <c r="AK29" s="1073">
        <v>216</v>
      </c>
      <c r="AL29" s="1064"/>
      <c r="AM29" s="1064"/>
      <c r="AN29" s="1064"/>
      <c r="AO29" s="1064"/>
      <c r="AP29" s="1064">
        <v>0</v>
      </c>
      <c r="AQ29" s="1064"/>
      <c r="AR29" s="1064"/>
      <c r="AS29" s="1064"/>
      <c r="AT29" s="1064"/>
      <c r="AU29" s="1064">
        <v>0</v>
      </c>
      <c r="AV29" s="1064"/>
      <c r="AW29" s="1064"/>
      <c r="AX29" s="1064"/>
      <c r="AY29" s="1064"/>
      <c r="AZ29" s="1135" t="s">
        <v>505</v>
      </c>
      <c r="BA29" s="1135"/>
      <c r="BB29" s="1135"/>
      <c r="BC29" s="1135"/>
      <c r="BD29" s="1135"/>
      <c r="BE29" s="1125"/>
      <c r="BF29" s="1125"/>
      <c r="BG29" s="1125"/>
      <c r="BH29" s="1125"/>
      <c r="BI29" s="1126"/>
      <c r="BJ29" s="251"/>
      <c r="BK29" s="251"/>
      <c r="BL29" s="251"/>
      <c r="BM29" s="251"/>
      <c r="BN29" s="251"/>
      <c r="BO29" s="264"/>
      <c r="BP29" s="264"/>
      <c r="BQ29" s="261">
        <v>23</v>
      </c>
      <c r="BR29" s="262"/>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5"/>
    </row>
    <row r="30" spans="1:131" s="246" customFormat="1" ht="26.25" customHeight="1" x14ac:dyDescent="0.15">
      <c r="A30" s="265">
        <v>3</v>
      </c>
      <c r="B30" s="1130" t="s">
        <v>400</v>
      </c>
      <c r="C30" s="1131"/>
      <c r="D30" s="1131"/>
      <c r="E30" s="1131"/>
      <c r="F30" s="1131"/>
      <c r="G30" s="1131"/>
      <c r="H30" s="1131"/>
      <c r="I30" s="1131"/>
      <c r="J30" s="1131"/>
      <c r="K30" s="1131"/>
      <c r="L30" s="1131"/>
      <c r="M30" s="1131"/>
      <c r="N30" s="1131"/>
      <c r="O30" s="1131"/>
      <c r="P30" s="1132"/>
      <c r="Q30" s="1136">
        <v>156</v>
      </c>
      <c r="R30" s="1137"/>
      <c r="S30" s="1137"/>
      <c r="T30" s="1137"/>
      <c r="U30" s="1137"/>
      <c r="V30" s="1137">
        <v>144</v>
      </c>
      <c r="W30" s="1137"/>
      <c r="X30" s="1137"/>
      <c r="Y30" s="1137"/>
      <c r="Z30" s="1137"/>
      <c r="AA30" s="1137">
        <v>12</v>
      </c>
      <c r="AB30" s="1137"/>
      <c r="AC30" s="1137"/>
      <c r="AD30" s="1137"/>
      <c r="AE30" s="1138"/>
      <c r="AF30" s="1112">
        <v>12</v>
      </c>
      <c r="AG30" s="1113"/>
      <c r="AH30" s="1113"/>
      <c r="AI30" s="1113"/>
      <c r="AJ30" s="1114"/>
      <c r="AK30" s="1073">
        <v>51</v>
      </c>
      <c r="AL30" s="1064"/>
      <c r="AM30" s="1064"/>
      <c r="AN30" s="1064"/>
      <c r="AO30" s="1064"/>
      <c r="AP30" s="1064">
        <v>0</v>
      </c>
      <c r="AQ30" s="1064"/>
      <c r="AR30" s="1064"/>
      <c r="AS30" s="1064"/>
      <c r="AT30" s="1064"/>
      <c r="AU30" s="1064">
        <v>0</v>
      </c>
      <c r="AV30" s="1064"/>
      <c r="AW30" s="1064"/>
      <c r="AX30" s="1064"/>
      <c r="AY30" s="1064"/>
      <c r="AZ30" s="1135" t="s">
        <v>505</v>
      </c>
      <c r="BA30" s="1135"/>
      <c r="BB30" s="1135"/>
      <c r="BC30" s="1135"/>
      <c r="BD30" s="1135"/>
      <c r="BE30" s="1125"/>
      <c r="BF30" s="1125"/>
      <c r="BG30" s="1125"/>
      <c r="BH30" s="1125"/>
      <c r="BI30" s="1126"/>
      <c r="BJ30" s="251"/>
      <c r="BK30" s="251"/>
      <c r="BL30" s="251"/>
      <c r="BM30" s="251"/>
      <c r="BN30" s="251"/>
      <c r="BO30" s="264"/>
      <c r="BP30" s="264"/>
      <c r="BQ30" s="261">
        <v>24</v>
      </c>
      <c r="BR30" s="262"/>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5"/>
    </row>
    <row r="31" spans="1:131" s="246" customFormat="1" ht="26.25" customHeight="1" x14ac:dyDescent="0.15">
      <c r="A31" s="265">
        <v>4</v>
      </c>
      <c r="B31" s="1130" t="s">
        <v>401</v>
      </c>
      <c r="C31" s="1131"/>
      <c r="D31" s="1131"/>
      <c r="E31" s="1131"/>
      <c r="F31" s="1131"/>
      <c r="G31" s="1131"/>
      <c r="H31" s="1131"/>
      <c r="I31" s="1131"/>
      <c r="J31" s="1131"/>
      <c r="K31" s="1131"/>
      <c r="L31" s="1131"/>
      <c r="M31" s="1131"/>
      <c r="N31" s="1131"/>
      <c r="O31" s="1131"/>
      <c r="P31" s="1132"/>
      <c r="Q31" s="1136">
        <v>35</v>
      </c>
      <c r="R31" s="1137"/>
      <c r="S31" s="1137"/>
      <c r="T31" s="1137"/>
      <c r="U31" s="1137"/>
      <c r="V31" s="1137">
        <v>33</v>
      </c>
      <c r="W31" s="1137"/>
      <c r="X31" s="1137"/>
      <c r="Y31" s="1137"/>
      <c r="Z31" s="1137"/>
      <c r="AA31" s="1137">
        <v>2</v>
      </c>
      <c r="AB31" s="1137"/>
      <c r="AC31" s="1137"/>
      <c r="AD31" s="1137"/>
      <c r="AE31" s="1138"/>
      <c r="AF31" s="1112">
        <v>134</v>
      </c>
      <c r="AG31" s="1113"/>
      <c r="AH31" s="1113"/>
      <c r="AI31" s="1113"/>
      <c r="AJ31" s="1114"/>
      <c r="AK31" s="1073">
        <v>26</v>
      </c>
      <c r="AL31" s="1064"/>
      <c r="AM31" s="1064"/>
      <c r="AN31" s="1064"/>
      <c r="AO31" s="1064"/>
      <c r="AP31" s="1064">
        <v>167</v>
      </c>
      <c r="AQ31" s="1064"/>
      <c r="AR31" s="1064"/>
      <c r="AS31" s="1064"/>
      <c r="AT31" s="1064"/>
      <c r="AU31" s="1064">
        <v>0</v>
      </c>
      <c r="AV31" s="1064"/>
      <c r="AW31" s="1064"/>
      <c r="AX31" s="1064"/>
      <c r="AY31" s="1064"/>
      <c r="AZ31" s="1135" t="s">
        <v>505</v>
      </c>
      <c r="BA31" s="1135"/>
      <c r="BB31" s="1135"/>
      <c r="BC31" s="1135"/>
      <c r="BD31" s="1135"/>
      <c r="BE31" s="1125" t="s">
        <v>402</v>
      </c>
      <c r="BF31" s="1125"/>
      <c r="BG31" s="1125"/>
      <c r="BH31" s="1125"/>
      <c r="BI31" s="1126"/>
      <c r="BJ31" s="251"/>
      <c r="BK31" s="251"/>
      <c r="BL31" s="251"/>
      <c r="BM31" s="251"/>
      <c r="BN31" s="251"/>
      <c r="BO31" s="264"/>
      <c r="BP31" s="264"/>
      <c r="BQ31" s="261">
        <v>25</v>
      </c>
      <c r="BR31" s="262"/>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5"/>
    </row>
    <row r="32" spans="1:131" s="246" customFormat="1" ht="26.25" customHeight="1" x14ac:dyDescent="0.15">
      <c r="A32" s="265">
        <v>5</v>
      </c>
      <c r="B32" s="1130" t="s">
        <v>403</v>
      </c>
      <c r="C32" s="1131"/>
      <c r="D32" s="1131"/>
      <c r="E32" s="1131"/>
      <c r="F32" s="1131"/>
      <c r="G32" s="1131"/>
      <c r="H32" s="1131"/>
      <c r="I32" s="1131"/>
      <c r="J32" s="1131"/>
      <c r="K32" s="1131"/>
      <c r="L32" s="1131"/>
      <c r="M32" s="1131"/>
      <c r="N32" s="1131"/>
      <c r="O32" s="1131"/>
      <c r="P32" s="1132"/>
      <c r="Q32" s="1136">
        <v>307</v>
      </c>
      <c r="R32" s="1137"/>
      <c r="S32" s="1137"/>
      <c r="T32" s="1137"/>
      <c r="U32" s="1137"/>
      <c r="V32" s="1137">
        <v>250</v>
      </c>
      <c r="W32" s="1137"/>
      <c r="X32" s="1137"/>
      <c r="Y32" s="1137"/>
      <c r="Z32" s="1137"/>
      <c r="AA32" s="1137">
        <v>57</v>
      </c>
      <c r="AB32" s="1137"/>
      <c r="AC32" s="1137"/>
      <c r="AD32" s="1137"/>
      <c r="AE32" s="1138"/>
      <c r="AF32" s="1112">
        <v>43</v>
      </c>
      <c r="AG32" s="1113"/>
      <c r="AH32" s="1113"/>
      <c r="AI32" s="1113"/>
      <c r="AJ32" s="1114"/>
      <c r="AK32" s="1073">
        <v>47</v>
      </c>
      <c r="AL32" s="1064"/>
      <c r="AM32" s="1064"/>
      <c r="AN32" s="1064"/>
      <c r="AO32" s="1064"/>
      <c r="AP32" s="1064">
        <v>605</v>
      </c>
      <c r="AQ32" s="1064"/>
      <c r="AR32" s="1064"/>
      <c r="AS32" s="1064"/>
      <c r="AT32" s="1064"/>
      <c r="AU32" s="1064">
        <v>605</v>
      </c>
      <c r="AV32" s="1064"/>
      <c r="AW32" s="1064"/>
      <c r="AX32" s="1064"/>
      <c r="AY32" s="1064"/>
      <c r="AZ32" s="1135" t="s">
        <v>505</v>
      </c>
      <c r="BA32" s="1135"/>
      <c r="BB32" s="1135"/>
      <c r="BC32" s="1135"/>
      <c r="BD32" s="1135"/>
      <c r="BE32" s="1125" t="s">
        <v>404</v>
      </c>
      <c r="BF32" s="1125"/>
      <c r="BG32" s="1125"/>
      <c r="BH32" s="1125"/>
      <c r="BI32" s="1126"/>
      <c r="BJ32" s="251"/>
      <c r="BK32" s="251"/>
      <c r="BL32" s="251"/>
      <c r="BM32" s="251"/>
      <c r="BN32" s="251"/>
      <c r="BO32" s="264"/>
      <c r="BP32" s="264"/>
      <c r="BQ32" s="261">
        <v>26</v>
      </c>
      <c r="BR32" s="262"/>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5"/>
    </row>
    <row r="33" spans="1:131" s="246" customFormat="1" ht="26.25" customHeight="1" x14ac:dyDescent="0.15">
      <c r="A33" s="265">
        <v>6</v>
      </c>
      <c r="B33" s="1130" t="s">
        <v>405</v>
      </c>
      <c r="C33" s="1131"/>
      <c r="D33" s="1131"/>
      <c r="E33" s="1131"/>
      <c r="F33" s="1131"/>
      <c r="G33" s="1131"/>
      <c r="H33" s="1131"/>
      <c r="I33" s="1131"/>
      <c r="J33" s="1131"/>
      <c r="K33" s="1131"/>
      <c r="L33" s="1131"/>
      <c r="M33" s="1131"/>
      <c r="N33" s="1131"/>
      <c r="O33" s="1131"/>
      <c r="P33" s="1132"/>
      <c r="Q33" s="1136">
        <v>44</v>
      </c>
      <c r="R33" s="1137"/>
      <c r="S33" s="1137"/>
      <c r="T33" s="1137"/>
      <c r="U33" s="1137"/>
      <c r="V33" s="1137">
        <v>39</v>
      </c>
      <c r="W33" s="1137"/>
      <c r="X33" s="1137"/>
      <c r="Y33" s="1137"/>
      <c r="Z33" s="1137"/>
      <c r="AA33" s="1137">
        <v>5</v>
      </c>
      <c r="AB33" s="1137"/>
      <c r="AC33" s="1137"/>
      <c r="AD33" s="1137"/>
      <c r="AE33" s="1138"/>
      <c r="AF33" s="1112">
        <v>5</v>
      </c>
      <c r="AG33" s="1113"/>
      <c r="AH33" s="1113"/>
      <c r="AI33" s="1113"/>
      <c r="AJ33" s="1114"/>
      <c r="AK33" s="1073">
        <v>20</v>
      </c>
      <c r="AL33" s="1064"/>
      <c r="AM33" s="1064"/>
      <c r="AN33" s="1064"/>
      <c r="AO33" s="1064"/>
      <c r="AP33" s="1064">
        <v>57</v>
      </c>
      <c r="AQ33" s="1064"/>
      <c r="AR33" s="1064"/>
      <c r="AS33" s="1064"/>
      <c r="AT33" s="1064"/>
      <c r="AU33" s="1064">
        <v>57</v>
      </c>
      <c r="AV33" s="1064"/>
      <c r="AW33" s="1064"/>
      <c r="AX33" s="1064"/>
      <c r="AY33" s="1064"/>
      <c r="AZ33" s="1135" t="s">
        <v>505</v>
      </c>
      <c r="BA33" s="1135"/>
      <c r="BB33" s="1135"/>
      <c r="BC33" s="1135"/>
      <c r="BD33" s="1135"/>
      <c r="BE33" s="1125" t="s">
        <v>406</v>
      </c>
      <c r="BF33" s="1125"/>
      <c r="BG33" s="1125"/>
      <c r="BH33" s="1125"/>
      <c r="BI33" s="1126"/>
      <c r="BJ33" s="251"/>
      <c r="BK33" s="251"/>
      <c r="BL33" s="251"/>
      <c r="BM33" s="251"/>
      <c r="BN33" s="251"/>
      <c r="BO33" s="264"/>
      <c r="BP33" s="264"/>
      <c r="BQ33" s="261">
        <v>27</v>
      </c>
      <c r="BR33" s="262"/>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5"/>
    </row>
    <row r="34" spans="1:131" s="246" customFormat="1" ht="26.25" customHeight="1" x14ac:dyDescent="0.15">
      <c r="A34" s="265">
        <v>7</v>
      </c>
      <c r="B34" s="1130" t="s">
        <v>407</v>
      </c>
      <c r="C34" s="1131"/>
      <c r="D34" s="1131"/>
      <c r="E34" s="1131"/>
      <c r="F34" s="1131"/>
      <c r="G34" s="1131"/>
      <c r="H34" s="1131"/>
      <c r="I34" s="1131"/>
      <c r="J34" s="1131"/>
      <c r="K34" s="1131"/>
      <c r="L34" s="1131"/>
      <c r="M34" s="1131"/>
      <c r="N34" s="1131"/>
      <c r="O34" s="1131"/>
      <c r="P34" s="1132"/>
      <c r="Q34" s="1136">
        <v>87</v>
      </c>
      <c r="R34" s="1137"/>
      <c r="S34" s="1137"/>
      <c r="T34" s="1137"/>
      <c r="U34" s="1137"/>
      <c r="V34" s="1137">
        <v>84</v>
      </c>
      <c r="W34" s="1137"/>
      <c r="X34" s="1137"/>
      <c r="Y34" s="1137"/>
      <c r="Z34" s="1137"/>
      <c r="AA34" s="1137">
        <v>3</v>
      </c>
      <c r="AB34" s="1137"/>
      <c r="AC34" s="1137"/>
      <c r="AD34" s="1137"/>
      <c r="AE34" s="1138"/>
      <c r="AF34" s="1112">
        <v>3</v>
      </c>
      <c r="AG34" s="1113"/>
      <c r="AH34" s="1113"/>
      <c r="AI34" s="1113"/>
      <c r="AJ34" s="1114"/>
      <c r="AK34" s="1073">
        <v>39</v>
      </c>
      <c r="AL34" s="1064"/>
      <c r="AM34" s="1064"/>
      <c r="AN34" s="1064"/>
      <c r="AO34" s="1064"/>
      <c r="AP34" s="1064">
        <v>212</v>
      </c>
      <c r="AQ34" s="1064"/>
      <c r="AR34" s="1064"/>
      <c r="AS34" s="1064"/>
      <c r="AT34" s="1064"/>
      <c r="AU34" s="1064">
        <v>212</v>
      </c>
      <c r="AV34" s="1064"/>
      <c r="AW34" s="1064"/>
      <c r="AX34" s="1064"/>
      <c r="AY34" s="1064"/>
      <c r="AZ34" s="1135" t="s">
        <v>505</v>
      </c>
      <c r="BA34" s="1135"/>
      <c r="BB34" s="1135"/>
      <c r="BC34" s="1135"/>
      <c r="BD34" s="1135"/>
      <c r="BE34" s="1125" t="s">
        <v>406</v>
      </c>
      <c r="BF34" s="1125"/>
      <c r="BG34" s="1125"/>
      <c r="BH34" s="1125"/>
      <c r="BI34" s="1126"/>
      <c r="BJ34" s="251"/>
      <c r="BK34" s="251"/>
      <c r="BL34" s="251"/>
      <c r="BM34" s="251"/>
      <c r="BN34" s="251"/>
      <c r="BO34" s="264"/>
      <c r="BP34" s="264"/>
      <c r="BQ34" s="261">
        <v>28</v>
      </c>
      <c r="BR34" s="262"/>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5"/>
    </row>
    <row r="35" spans="1:131" s="246" customFormat="1" ht="26.25" customHeight="1" x14ac:dyDescent="0.15">
      <c r="A35" s="265">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1"/>
      <c r="BK35" s="251"/>
      <c r="BL35" s="251"/>
      <c r="BM35" s="251"/>
      <c r="BN35" s="251"/>
      <c r="BO35" s="264"/>
      <c r="BP35" s="264"/>
      <c r="BQ35" s="261">
        <v>29</v>
      </c>
      <c r="BR35" s="262"/>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5"/>
    </row>
    <row r="36" spans="1:131" s="246" customFormat="1" ht="26.25" customHeight="1" x14ac:dyDescent="0.15">
      <c r="A36" s="265">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1"/>
      <c r="BK36" s="251"/>
      <c r="BL36" s="251"/>
      <c r="BM36" s="251"/>
      <c r="BN36" s="251"/>
      <c r="BO36" s="264"/>
      <c r="BP36" s="264"/>
      <c r="BQ36" s="261">
        <v>30</v>
      </c>
      <c r="BR36" s="262"/>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5"/>
    </row>
    <row r="37" spans="1:131" s="246" customFormat="1" ht="26.25" customHeight="1" x14ac:dyDescent="0.15">
      <c r="A37" s="265">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1"/>
      <c r="BK37" s="251"/>
      <c r="BL37" s="251"/>
      <c r="BM37" s="251"/>
      <c r="BN37" s="251"/>
      <c r="BO37" s="264"/>
      <c r="BP37" s="264"/>
      <c r="BQ37" s="261">
        <v>31</v>
      </c>
      <c r="BR37" s="262"/>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5"/>
    </row>
    <row r="38" spans="1:131" s="246" customFormat="1" ht="26.25" customHeight="1" x14ac:dyDescent="0.15">
      <c r="A38" s="265">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1"/>
      <c r="BK38" s="251"/>
      <c r="BL38" s="251"/>
      <c r="BM38" s="251"/>
      <c r="BN38" s="251"/>
      <c r="BO38" s="264"/>
      <c r="BP38" s="264"/>
      <c r="BQ38" s="261">
        <v>32</v>
      </c>
      <c r="BR38" s="262"/>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5"/>
    </row>
    <row r="39" spans="1:131" s="246" customFormat="1" ht="26.25" customHeight="1" x14ac:dyDescent="0.15">
      <c r="A39" s="265">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1"/>
      <c r="BK39" s="251"/>
      <c r="BL39" s="251"/>
      <c r="BM39" s="251"/>
      <c r="BN39" s="251"/>
      <c r="BO39" s="264"/>
      <c r="BP39" s="264"/>
      <c r="BQ39" s="261">
        <v>33</v>
      </c>
      <c r="BR39" s="262"/>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5"/>
    </row>
    <row r="40" spans="1:131" s="246" customFormat="1" ht="26.25" customHeight="1" x14ac:dyDescent="0.15">
      <c r="A40" s="260">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1"/>
      <c r="BK40" s="251"/>
      <c r="BL40" s="251"/>
      <c r="BM40" s="251"/>
      <c r="BN40" s="251"/>
      <c r="BO40" s="264"/>
      <c r="BP40" s="264"/>
      <c r="BQ40" s="261">
        <v>34</v>
      </c>
      <c r="BR40" s="262"/>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5"/>
    </row>
    <row r="41" spans="1:131" s="246" customFormat="1" ht="26.25" customHeight="1" x14ac:dyDescent="0.15">
      <c r="A41" s="260">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1"/>
      <c r="BK41" s="251"/>
      <c r="BL41" s="251"/>
      <c r="BM41" s="251"/>
      <c r="BN41" s="251"/>
      <c r="BO41" s="264"/>
      <c r="BP41" s="264"/>
      <c r="BQ41" s="261">
        <v>35</v>
      </c>
      <c r="BR41" s="262"/>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5"/>
    </row>
    <row r="42" spans="1:131" s="246" customFormat="1" ht="26.25" customHeight="1" x14ac:dyDescent="0.15">
      <c r="A42" s="260">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1"/>
      <c r="BK42" s="251"/>
      <c r="BL42" s="251"/>
      <c r="BM42" s="251"/>
      <c r="BN42" s="251"/>
      <c r="BO42" s="264"/>
      <c r="BP42" s="264"/>
      <c r="BQ42" s="261">
        <v>36</v>
      </c>
      <c r="BR42" s="262"/>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5"/>
    </row>
    <row r="43" spans="1:131" s="246" customFormat="1" ht="26.25" customHeight="1" x14ac:dyDescent="0.15">
      <c r="A43" s="260">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1"/>
      <c r="BK43" s="251"/>
      <c r="BL43" s="251"/>
      <c r="BM43" s="251"/>
      <c r="BN43" s="251"/>
      <c r="BO43" s="264"/>
      <c r="BP43" s="264"/>
      <c r="BQ43" s="261">
        <v>37</v>
      </c>
      <c r="BR43" s="262"/>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5"/>
    </row>
    <row r="44" spans="1:131" s="246" customFormat="1" ht="26.25" customHeight="1" x14ac:dyDescent="0.15">
      <c r="A44" s="260">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1"/>
      <c r="BK44" s="251"/>
      <c r="BL44" s="251"/>
      <c r="BM44" s="251"/>
      <c r="BN44" s="251"/>
      <c r="BO44" s="264"/>
      <c r="BP44" s="264"/>
      <c r="BQ44" s="261">
        <v>38</v>
      </c>
      <c r="BR44" s="262"/>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5"/>
    </row>
    <row r="45" spans="1:131" s="246" customFormat="1" ht="26.25" customHeight="1" x14ac:dyDescent="0.15">
      <c r="A45" s="260">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1"/>
      <c r="BK45" s="251"/>
      <c r="BL45" s="251"/>
      <c r="BM45" s="251"/>
      <c r="BN45" s="251"/>
      <c r="BO45" s="264"/>
      <c r="BP45" s="264"/>
      <c r="BQ45" s="261">
        <v>39</v>
      </c>
      <c r="BR45" s="262"/>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5"/>
    </row>
    <row r="46" spans="1:131" s="246" customFormat="1" ht="26.25" customHeight="1" x14ac:dyDescent="0.15">
      <c r="A46" s="260">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1"/>
      <c r="BK46" s="251"/>
      <c r="BL46" s="251"/>
      <c r="BM46" s="251"/>
      <c r="BN46" s="251"/>
      <c r="BO46" s="264"/>
      <c r="BP46" s="264"/>
      <c r="BQ46" s="261">
        <v>40</v>
      </c>
      <c r="BR46" s="262"/>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5"/>
    </row>
    <row r="47" spans="1:131" s="246" customFormat="1" ht="26.25" customHeight="1" x14ac:dyDescent="0.15">
      <c r="A47" s="260">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1"/>
      <c r="BK47" s="251"/>
      <c r="BL47" s="251"/>
      <c r="BM47" s="251"/>
      <c r="BN47" s="251"/>
      <c r="BO47" s="264"/>
      <c r="BP47" s="264"/>
      <c r="BQ47" s="261">
        <v>41</v>
      </c>
      <c r="BR47" s="262"/>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5"/>
    </row>
    <row r="48" spans="1:131" s="246" customFormat="1" ht="26.25" customHeight="1" x14ac:dyDescent="0.15">
      <c r="A48" s="260">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1"/>
      <c r="BK48" s="251"/>
      <c r="BL48" s="251"/>
      <c r="BM48" s="251"/>
      <c r="BN48" s="251"/>
      <c r="BO48" s="264"/>
      <c r="BP48" s="264"/>
      <c r="BQ48" s="261">
        <v>42</v>
      </c>
      <c r="BR48" s="262"/>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5"/>
    </row>
    <row r="49" spans="1:131" s="246" customFormat="1" ht="26.25" customHeight="1" x14ac:dyDescent="0.15">
      <c r="A49" s="260">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1"/>
      <c r="BK49" s="251"/>
      <c r="BL49" s="251"/>
      <c r="BM49" s="251"/>
      <c r="BN49" s="251"/>
      <c r="BO49" s="264"/>
      <c r="BP49" s="264"/>
      <c r="BQ49" s="261">
        <v>43</v>
      </c>
      <c r="BR49" s="262"/>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5"/>
    </row>
    <row r="50" spans="1:131" s="246" customFormat="1" ht="26.25" customHeight="1" x14ac:dyDescent="0.15">
      <c r="A50" s="260">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1"/>
      <c r="BK50" s="251"/>
      <c r="BL50" s="251"/>
      <c r="BM50" s="251"/>
      <c r="BN50" s="251"/>
      <c r="BO50" s="264"/>
      <c r="BP50" s="264"/>
      <c r="BQ50" s="261">
        <v>44</v>
      </c>
      <c r="BR50" s="262"/>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5"/>
    </row>
    <row r="51" spans="1:131" s="246" customFormat="1" ht="26.25" customHeight="1" x14ac:dyDescent="0.15">
      <c r="A51" s="260">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1"/>
      <c r="BK51" s="251"/>
      <c r="BL51" s="251"/>
      <c r="BM51" s="251"/>
      <c r="BN51" s="251"/>
      <c r="BO51" s="264"/>
      <c r="BP51" s="264"/>
      <c r="BQ51" s="261">
        <v>45</v>
      </c>
      <c r="BR51" s="262"/>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5"/>
    </row>
    <row r="52" spans="1:131" s="246" customFormat="1" ht="26.25" customHeight="1" x14ac:dyDescent="0.15">
      <c r="A52" s="260">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1"/>
      <c r="BK52" s="251"/>
      <c r="BL52" s="251"/>
      <c r="BM52" s="251"/>
      <c r="BN52" s="251"/>
      <c r="BO52" s="264"/>
      <c r="BP52" s="264"/>
      <c r="BQ52" s="261">
        <v>46</v>
      </c>
      <c r="BR52" s="262"/>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5"/>
    </row>
    <row r="53" spans="1:131" s="246" customFormat="1" ht="26.25" customHeight="1" x14ac:dyDescent="0.15">
      <c r="A53" s="260">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1"/>
      <c r="BK53" s="251"/>
      <c r="BL53" s="251"/>
      <c r="BM53" s="251"/>
      <c r="BN53" s="251"/>
      <c r="BO53" s="264"/>
      <c r="BP53" s="264"/>
      <c r="BQ53" s="261">
        <v>47</v>
      </c>
      <c r="BR53" s="262"/>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5"/>
    </row>
    <row r="54" spans="1:131" s="246" customFormat="1" ht="26.25" customHeight="1" x14ac:dyDescent="0.15">
      <c r="A54" s="260">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1"/>
      <c r="BK54" s="251"/>
      <c r="BL54" s="251"/>
      <c r="BM54" s="251"/>
      <c r="BN54" s="251"/>
      <c r="BO54" s="264"/>
      <c r="BP54" s="264"/>
      <c r="BQ54" s="261">
        <v>48</v>
      </c>
      <c r="BR54" s="262"/>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5"/>
    </row>
    <row r="55" spans="1:131" s="246" customFormat="1" ht="26.25" customHeight="1" x14ac:dyDescent="0.15">
      <c r="A55" s="260">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1"/>
      <c r="BK55" s="251"/>
      <c r="BL55" s="251"/>
      <c r="BM55" s="251"/>
      <c r="BN55" s="251"/>
      <c r="BO55" s="264"/>
      <c r="BP55" s="264"/>
      <c r="BQ55" s="261">
        <v>49</v>
      </c>
      <c r="BR55" s="262"/>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5"/>
    </row>
    <row r="56" spans="1:131" s="246" customFormat="1" ht="26.25" customHeight="1" x14ac:dyDescent="0.15">
      <c r="A56" s="260">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1"/>
      <c r="BK56" s="251"/>
      <c r="BL56" s="251"/>
      <c r="BM56" s="251"/>
      <c r="BN56" s="251"/>
      <c r="BO56" s="264"/>
      <c r="BP56" s="264"/>
      <c r="BQ56" s="261">
        <v>50</v>
      </c>
      <c r="BR56" s="262"/>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5"/>
    </row>
    <row r="57" spans="1:131" s="246" customFormat="1" ht="26.25" customHeight="1" x14ac:dyDescent="0.15">
      <c r="A57" s="260">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1"/>
      <c r="BK57" s="251"/>
      <c r="BL57" s="251"/>
      <c r="BM57" s="251"/>
      <c r="BN57" s="251"/>
      <c r="BO57" s="264"/>
      <c r="BP57" s="264"/>
      <c r="BQ57" s="261">
        <v>51</v>
      </c>
      <c r="BR57" s="262"/>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5"/>
    </row>
    <row r="58" spans="1:131" s="246" customFormat="1" ht="26.25" customHeight="1" x14ac:dyDescent="0.15">
      <c r="A58" s="260">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1"/>
      <c r="BK58" s="251"/>
      <c r="BL58" s="251"/>
      <c r="BM58" s="251"/>
      <c r="BN58" s="251"/>
      <c r="BO58" s="264"/>
      <c r="BP58" s="264"/>
      <c r="BQ58" s="261">
        <v>52</v>
      </c>
      <c r="BR58" s="262"/>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5"/>
    </row>
    <row r="59" spans="1:131" s="246" customFormat="1" ht="26.25" customHeight="1" x14ac:dyDescent="0.15">
      <c r="A59" s="260">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1"/>
      <c r="BK59" s="251"/>
      <c r="BL59" s="251"/>
      <c r="BM59" s="251"/>
      <c r="BN59" s="251"/>
      <c r="BO59" s="264"/>
      <c r="BP59" s="264"/>
      <c r="BQ59" s="261">
        <v>53</v>
      </c>
      <c r="BR59" s="262"/>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5"/>
    </row>
    <row r="60" spans="1:131" s="246" customFormat="1" ht="26.25" customHeight="1" x14ac:dyDescent="0.15">
      <c r="A60" s="260">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1"/>
      <c r="BK60" s="251"/>
      <c r="BL60" s="251"/>
      <c r="BM60" s="251"/>
      <c r="BN60" s="251"/>
      <c r="BO60" s="264"/>
      <c r="BP60" s="264"/>
      <c r="BQ60" s="261">
        <v>54</v>
      </c>
      <c r="BR60" s="262"/>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5"/>
    </row>
    <row r="61" spans="1:131" s="246" customFormat="1" ht="26.25" customHeight="1" thickBot="1" x14ac:dyDescent="0.2">
      <c r="A61" s="260">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1"/>
      <c r="BK61" s="251"/>
      <c r="BL61" s="251"/>
      <c r="BM61" s="251"/>
      <c r="BN61" s="251"/>
      <c r="BO61" s="264"/>
      <c r="BP61" s="264"/>
      <c r="BQ61" s="261">
        <v>55</v>
      </c>
      <c r="BR61" s="262"/>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5"/>
    </row>
    <row r="62" spans="1:131" s="246" customFormat="1" ht="26.25" customHeight="1" x14ac:dyDescent="0.15">
      <c r="A62" s="260">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4"/>
      <c r="BP62" s="264"/>
      <c r="BQ62" s="261">
        <v>56</v>
      </c>
      <c r="BR62" s="262"/>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5"/>
    </row>
    <row r="63" spans="1:131" s="246" customFormat="1" ht="26.25" customHeight="1" thickBot="1" x14ac:dyDescent="0.2">
      <c r="A63" s="263" t="s">
        <v>386</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331</v>
      </c>
      <c r="AG63" s="1052"/>
      <c r="AH63" s="1052"/>
      <c r="AI63" s="1052"/>
      <c r="AJ63" s="1123"/>
      <c r="AK63" s="1124"/>
      <c r="AL63" s="1056"/>
      <c r="AM63" s="1056"/>
      <c r="AN63" s="1056"/>
      <c r="AO63" s="1056"/>
      <c r="AP63" s="1052">
        <v>1041</v>
      </c>
      <c r="AQ63" s="1052"/>
      <c r="AR63" s="1052"/>
      <c r="AS63" s="1052"/>
      <c r="AT63" s="1052"/>
      <c r="AU63" s="1052">
        <v>874</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4"/>
      <c r="BP63" s="264"/>
      <c r="BQ63" s="261">
        <v>57</v>
      </c>
      <c r="BR63" s="262"/>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5"/>
    </row>
    <row r="65" spans="1:131" s="246" customFormat="1" ht="26.25" customHeight="1" thickBot="1" x14ac:dyDescent="0.2">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5"/>
    </row>
    <row r="66" spans="1:131" s="246"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390</v>
      </c>
      <c r="R66" s="1095"/>
      <c r="S66" s="1095"/>
      <c r="T66" s="1095"/>
      <c r="U66" s="1096"/>
      <c r="V66" s="1094" t="s">
        <v>391</v>
      </c>
      <c r="W66" s="1095"/>
      <c r="X66" s="1095"/>
      <c r="Y66" s="1095"/>
      <c r="Z66" s="1096"/>
      <c r="AA66" s="1094" t="s">
        <v>392</v>
      </c>
      <c r="AB66" s="1095"/>
      <c r="AC66" s="1095"/>
      <c r="AD66" s="1095"/>
      <c r="AE66" s="1096"/>
      <c r="AF66" s="1100" t="s">
        <v>412</v>
      </c>
      <c r="AG66" s="1101"/>
      <c r="AH66" s="1101"/>
      <c r="AI66" s="1101"/>
      <c r="AJ66" s="1102"/>
      <c r="AK66" s="1094" t="s">
        <v>413</v>
      </c>
      <c r="AL66" s="1089"/>
      <c r="AM66" s="1089"/>
      <c r="AN66" s="1089"/>
      <c r="AO66" s="1090"/>
      <c r="AP66" s="1094" t="s">
        <v>395</v>
      </c>
      <c r="AQ66" s="1095"/>
      <c r="AR66" s="1095"/>
      <c r="AS66" s="1095"/>
      <c r="AT66" s="1096"/>
      <c r="AU66" s="1094" t="s">
        <v>414</v>
      </c>
      <c r="AV66" s="1095"/>
      <c r="AW66" s="1095"/>
      <c r="AX66" s="1095"/>
      <c r="AY66" s="1096"/>
      <c r="AZ66" s="1094" t="s">
        <v>373</v>
      </c>
      <c r="BA66" s="1095"/>
      <c r="BB66" s="1095"/>
      <c r="BC66" s="1095"/>
      <c r="BD66" s="1110"/>
      <c r="BE66" s="264"/>
      <c r="BF66" s="264"/>
      <c r="BG66" s="264"/>
      <c r="BH66" s="264"/>
      <c r="BI66" s="264"/>
      <c r="BJ66" s="264"/>
      <c r="BK66" s="264"/>
      <c r="BL66" s="264"/>
      <c r="BM66" s="264"/>
      <c r="BN66" s="264"/>
      <c r="BO66" s="264"/>
      <c r="BP66" s="264"/>
      <c r="BQ66" s="261">
        <v>60</v>
      </c>
      <c r="BR66" s="266"/>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5"/>
    </row>
    <row r="67" spans="1:131" s="246"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4"/>
      <c r="BF67" s="264"/>
      <c r="BG67" s="264"/>
      <c r="BH67" s="264"/>
      <c r="BI67" s="264"/>
      <c r="BJ67" s="264"/>
      <c r="BK67" s="264"/>
      <c r="BL67" s="264"/>
      <c r="BM67" s="264"/>
      <c r="BN67" s="264"/>
      <c r="BO67" s="264"/>
      <c r="BP67" s="264"/>
      <c r="BQ67" s="261">
        <v>61</v>
      </c>
      <c r="BR67" s="266"/>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5"/>
    </row>
    <row r="68" spans="1:131" s="246" customFormat="1" ht="26.25" customHeight="1" thickTop="1" x14ac:dyDescent="0.15">
      <c r="A68" s="257">
        <v>1</v>
      </c>
      <c r="B68" s="1078" t="s">
        <v>572</v>
      </c>
      <c r="C68" s="1079"/>
      <c r="D68" s="1079"/>
      <c r="E68" s="1079"/>
      <c r="F68" s="1079"/>
      <c r="G68" s="1079"/>
      <c r="H68" s="1079"/>
      <c r="I68" s="1079"/>
      <c r="J68" s="1079"/>
      <c r="K68" s="1079"/>
      <c r="L68" s="1079"/>
      <c r="M68" s="1079"/>
      <c r="N68" s="1079"/>
      <c r="O68" s="1079"/>
      <c r="P68" s="1080"/>
      <c r="Q68" s="1081">
        <v>3084</v>
      </c>
      <c r="R68" s="1075"/>
      <c r="S68" s="1075"/>
      <c r="T68" s="1075"/>
      <c r="U68" s="1075"/>
      <c r="V68" s="1075">
        <v>3033</v>
      </c>
      <c r="W68" s="1075"/>
      <c r="X68" s="1075"/>
      <c r="Y68" s="1075"/>
      <c r="Z68" s="1075"/>
      <c r="AA68" s="1075">
        <v>51</v>
      </c>
      <c r="AB68" s="1075"/>
      <c r="AC68" s="1075"/>
      <c r="AD68" s="1075"/>
      <c r="AE68" s="1075"/>
      <c r="AF68" s="1075">
        <v>51</v>
      </c>
      <c r="AG68" s="1075"/>
      <c r="AH68" s="1075"/>
      <c r="AI68" s="1075"/>
      <c r="AJ68" s="1075"/>
      <c r="AK68" s="1075">
        <v>36</v>
      </c>
      <c r="AL68" s="1075"/>
      <c r="AM68" s="1075"/>
      <c r="AN68" s="1075"/>
      <c r="AO68" s="1075"/>
      <c r="AP68" s="1075">
        <v>2203</v>
      </c>
      <c r="AQ68" s="1075"/>
      <c r="AR68" s="1075"/>
      <c r="AS68" s="1075"/>
      <c r="AT68" s="1075"/>
      <c r="AU68" s="1075" t="s">
        <v>583</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62</v>
      </c>
      <c r="BR68" s="266"/>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5"/>
    </row>
    <row r="69" spans="1:131" s="246" customFormat="1" ht="26.25" customHeight="1" x14ac:dyDescent="0.15">
      <c r="A69" s="260">
        <v>2</v>
      </c>
      <c r="B69" s="1067" t="s">
        <v>573</v>
      </c>
      <c r="C69" s="1068"/>
      <c r="D69" s="1068"/>
      <c r="E69" s="1068"/>
      <c r="F69" s="1068"/>
      <c r="G69" s="1068"/>
      <c r="H69" s="1068"/>
      <c r="I69" s="1068"/>
      <c r="J69" s="1068"/>
      <c r="K69" s="1068"/>
      <c r="L69" s="1068"/>
      <c r="M69" s="1068"/>
      <c r="N69" s="1068"/>
      <c r="O69" s="1068"/>
      <c r="P69" s="1069"/>
      <c r="Q69" s="1070">
        <v>153</v>
      </c>
      <c r="R69" s="1064"/>
      <c r="S69" s="1064"/>
      <c r="T69" s="1064"/>
      <c r="U69" s="1064"/>
      <c r="V69" s="1064">
        <v>140</v>
      </c>
      <c r="W69" s="1064"/>
      <c r="X69" s="1064"/>
      <c r="Y69" s="1064"/>
      <c r="Z69" s="1064"/>
      <c r="AA69" s="1064">
        <v>13</v>
      </c>
      <c r="AB69" s="1064"/>
      <c r="AC69" s="1064"/>
      <c r="AD69" s="1064"/>
      <c r="AE69" s="1064"/>
      <c r="AF69" s="1064">
        <v>13</v>
      </c>
      <c r="AG69" s="1064"/>
      <c r="AH69" s="1064"/>
      <c r="AI69" s="1064"/>
      <c r="AJ69" s="1064"/>
      <c r="AK69" s="1064">
        <v>0</v>
      </c>
      <c r="AL69" s="1064"/>
      <c r="AM69" s="1064"/>
      <c r="AN69" s="1064"/>
      <c r="AO69" s="1064"/>
      <c r="AP69" s="1064">
        <v>281</v>
      </c>
      <c r="AQ69" s="1064"/>
      <c r="AR69" s="1064"/>
      <c r="AS69" s="1064"/>
      <c r="AT69" s="1064"/>
      <c r="AU69" s="1064" t="s">
        <v>584</v>
      </c>
      <c r="AV69" s="1064"/>
      <c r="AW69" s="1064"/>
      <c r="AX69" s="1064"/>
      <c r="AY69" s="1064"/>
      <c r="AZ69" s="1065"/>
      <c r="BA69" s="1065"/>
      <c r="BB69" s="1065"/>
      <c r="BC69" s="1065"/>
      <c r="BD69" s="1066"/>
      <c r="BE69" s="264"/>
      <c r="BF69" s="264"/>
      <c r="BG69" s="264"/>
      <c r="BH69" s="264"/>
      <c r="BI69" s="264"/>
      <c r="BJ69" s="264"/>
      <c r="BK69" s="264"/>
      <c r="BL69" s="264"/>
      <c r="BM69" s="264"/>
      <c r="BN69" s="264"/>
      <c r="BO69" s="264"/>
      <c r="BP69" s="264"/>
      <c r="BQ69" s="261">
        <v>63</v>
      </c>
      <c r="BR69" s="266"/>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5"/>
    </row>
    <row r="70" spans="1:131" s="246" customFormat="1" ht="26.25" customHeight="1" x14ac:dyDescent="0.15">
      <c r="A70" s="260">
        <v>3</v>
      </c>
      <c r="B70" s="1067" t="s">
        <v>574</v>
      </c>
      <c r="C70" s="1068"/>
      <c r="D70" s="1068"/>
      <c r="E70" s="1068"/>
      <c r="F70" s="1068"/>
      <c r="G70" s="1068"/>
      <c r="H70" s="1068"/>
      <c r="I70" s="1068"/>
      <c r="J70" s="1068"/>
      <c r="K70" s="1068"/>
      <c r="L70" s="1068"/>
      <c r="M70" s="1068"/>
      <c r="N70" s="1068"/>
      <c r="O70" s="1068"/>
      <c r="P70" s="1069"/>
      <c r="Q70" s="1070">
        <v>298</v>
      </c>
      <c r="R70" s="1064"/>
      <c r="S70" s="1064"/>
      <c r="T70" s="1064"/>
      <c r="U70" s="1064"/>
      <c r="V70" s="1064">
        <v>299</v>
      </c>
      <c r="W70" s="1064"/>
      <c r="X70" s="1064"/>
      <c r="Y70" s="1064"/>
      <c r="Z70" s="1064"/>
      <c r="AA70" s="1064">
        <v>-1</v>
      </c>
      <c r="AB70" s="1064"/>
      <c r="AC70" s="1064"/>
      <c r="AD70" s="1064"/>
      <c r="AE70" s="1064"/>
      <c r="AF70" s="1064">
        <v>5</v>
      </c>
      <c r="AG70" s="1064"/>
      <c r="AH70" s="1064"/>
      <c r="AI70" s="1064"/>
      <c r="AJ70" s="1064"/>
      <c r="AK70" s="1064">
        <v>12</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4"/>
      <c r="BF70" s="264"/>
      <c r="BG70" s="264"/>
      <c r="BH70" s="264"/>
      <c r="BI70" s="264"/>
      <c r="BJ70" s="264"/>
      <c r="BK70" s="264"/>
      <c r="BL70" s="264"/>
      <c r="BM70" s="264"/>
      <c r="BN70" s="264"/>
      <c r="BO70" s="264"/>
      <c r="BP70" s="264"/>
      <c r="BQ70" s="261">
        <v>64</v>
      </c>
      <c r="BR70" s="266"/>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5"/>
    </row>
    <row r="71" spans="1:131" s="246" customFormat="1" ht="26.25" customHeight="1" x14ac:dyDescent="0.15">
      <c r="A71" s="260">
        <v>4</v>
      </c>
      <c r="B71" s="1067" t="s">
        <v>575</v>
      </c>
      <c r="C71" s="1068"/>
      <c r="D71" s="1068"/>
      <c r="E71" s="1068"/>
      <c r="F71" s="1068"/>
      <c r="G71" s="1068"/>
      <c r="H71" s="1068"/>
      <c r="I71" s="1068"/>
      <c r="J71" s="1068"/>
      <c r="K71" s="1068"/>
      <c r="L71" s="1068"/>
      <c r="M71" s="1068"/>
      <c r="N71" s="1068"/>
      <c r="O71" s="1068"/>
      <c r="P71" s="1069"/>
      <c r="Q71" s="1070">
        <v>9132</v>
      </c>
      <c r="R71" s="1064"/>
      <c r="S71" s="1064"/>
      <c r="T71" s="1064"/>
      <c r="U71" s="1064"/>
      <c r="V71" s="1064">
        <v>7684</v>
      </c>
      <c r="W71" s="1064"/>
      <c r="X71" s="1064"/>
      <c r="Y71" s="1064"/>
      <c r="Z71" s="1064"/>
      <c r="AA71" s="1064">
        <v>1448</v>
      </c>
      <c r="AB71" s="1064"/>
      <c r="AC71" s="1064"/>
      <c r="AD71" s="1064"/>
      <c r="AE71" s="1064"/>
      <c r="AF71" s="1064">
        <v>1448</v>
      </c>
      <c r="AG71" s="1064"/>
      <c r="AH71" s="1064"/>
      <c r="AI71" s="1064"/>
      <c r="AJ71" s="1064"/>
      <c r="AK71" s="1064">
        <v>725</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4"/>
      <c r="BF71" s="264"/>
      <c r="BG71" s="264"/>
      <c r="BH71" s="264"/>
      <c r="BI71" s="264"/>
      <c r="BJ71" s="264"/>
      <c r="BK71" s="264"/>
      <c r="BL71" s="264"/>
      <c r="BM71" s="264"/>
      <c r="BN71" s="264"/>
      <c r="BO71" s="264"/>
      <c r="BP71" s="264"/>
      <c r="BQ71" s="261">
        <v>65</v>
      </c>
      <c r="BR71" s="266"/>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5"/>
    </row>
    <row r="72" spans="1:131" s="246" customFormat="1" ht="26.25" customHeight="1" x14ac:dyDescent="0.15">
      <c r="A72" s="260">
        <v>5</v>
      </c>
      <c r="B72" s="1067" t="s">
        <v>576</v>
      </c>
      <c r="C72" s="1068"/>
      <c r="D72" s="1068"/>
      <c r="E72" s="1068"/>
      <c r="F72" s="1068"/>
      <c r="G72" s="1068"/>
      <c r="H72" s="1068"/>
      <c r="I72" s="1068"/>
      <c r="J72" s="1068"/>
      <c r="K72" s="1068"/>
      <c r="L72" s="1068"/>
      <c r="M72" s="1068"/>
      <c r="N72" s="1068"/>
      <c r="O72" s="1068"/>
      <c r="P72" s="1069"/>
      <c r="Q72" s="1070">
        <v>308</v>
      </c>
      <c r="R72" s="1064"/>
      <c r="S72" s="1064"/>
      <c r="T72" s="1064"/>
      <c r="U72" s="1064"/>
      <c r="V72" s="1064">
        <v>254</v>
      </c>
      <c r="W72" s="1064"/>
      <c r="X72" s="1064"/>
      <c r="Y72" s="1064"/>
      <c r="Z72" s="1064"/>
      <c r="AA72" s="1064">
        <v>54</v>
      </c>
      <c r="AB72" s="1064"/>
      <c r="AC72" s="1064"/>
      <c r="AD72" s="1064"/>
      <c r="AE72" s="1064"/>
      <c r="AF72" s="1064">
        <v>54</v>
      </c>
      <c r="AG72" s="1064"/>
      <c r="AH72" s="1064"/>
      <c r="AI72" s="1064"/>
      <c r="AJ72" s="1064"/>
      <c r="AK72" s="1064" t="s">
        <v>505</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4"/>
      <c r="BF72" s="264"/>
      <c r="BG72" s="264"/>
      <c r="BH72" s="264"/>
      <c r="BI72" s="264"/>
      <c r="BJ72" s="264"/>
      <c r="BK72" s="264"/>
      <c r="BL72" s="264"/>
      <c r="BM72" s="264"/>
      <c r="BN72" s="264"/>
      <c r="BO72" s="264"/>
      <c r="BP72" s="264"/>
      <c r="BQ72" s="261">
        <v>66</v>
      </c>
      <c r="BR72" s="266"/>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5"/>
    </row>
    <row r="73" spans="1:131" s="246" customFormat="1" ht="26.25" customHeight="1" x14ac:dyDescent="0.15">
      <c r="A73" s="260">
        <v>6</v>
      </c>
      <c r="B73" s="1067" t="s">
        <v>577</v>
      </c>
      <c r="C73" s="1068"/>
      <c r="D73" s="1068"/>
      <c r="E73" s="1068"/>
      <c r="F73" s="1068"/>
      <c r="G73" s="1068"/>
      <c r="H73" s="1068"/>
      <c r="I73" s="1068"/>
      <c r="J73" s="1068"/>
      <c r="K73" s="1068"/>
      <c r="L73" s="1068"/>
      <c r="M73" s="1068"/>
      <c r="N73" s="1068"/>
      <c r="O73" s="1068"/>
      <c r="P73" s="1069"/>
      <c r="Q73" s="1070">
        <v>296028</v>
      </c>
      <c r="R73" s="1064"/>
      <c r="S73" s="1064"/>
      <c r="T73" s="1064"/>
      <c r="U73" s="1064"/>
      <c r="V73" s="1064">
        <v>287668</v>
      </c>
      <c r="W73" s="1064"/>
      <c r="X73" s="1064"/>
      <c r="Y73" s="1064"/>
      <c r="Z73" s="1064"/>
      <c r="AA73" s="1064">
        <v>8361</v>
      </c>
      <c r="AB73" s="1064"/>
      <c r="AC73" s="1064"/>
      <c r="AD73" s="1064"/>
      <c r="AE73" s="1064"/>
      <c r="AF73" s="1064">
        <v>8361</v>
      </c>
      <c r="AG73" s="1064"/>
      <c r="AH73" s="1064"/>
      <c r="AI73" s="1064"/>
      <c r="AJ73" s="1064"/>
      <c r="AK73" s="1064" t="s">
        <v>505</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4"/>
      <c r="BF73" s="264"/>
      <c r="BG73" s="264"/>
      <c r="BH73" s="264"/>
      <c r="BI73" s="264"/>
      <c r="BJ73" s="264"/>
      <c r="BK73" s="264"/>
      <c r="BL73" s="264"/>
      <c r="BM73" s="264"/>
      <c r="BN73" s="264"/>
      <c r="BO73" s="264"/>
      <c r="BP73" s="264"/>
      <c r="BQ73" s="261">
        <v>67</v>
      </c>
      <c r="BR73" s="266"/>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5"/>
    </row>
    <row r="74" spans="1:131" s="246" customFormat="1" ht="26.25" customHeight="1" x14ac:dyDescent="0.15">
      <c r="A74" s="260">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4"/>
      <c r="BF74" s="264"/>
      <c r="BG74" s="264"/>
      <c r="BH74" s="264"/>
      <c r="BI74" s="264"/>
      <c r="BJ74" s="264"/>
      <c r="BK74" s="264"/>
      <c r="BL74" s="264"/>
      <c r="BM74" s="264"/>
      <c r="BN74" s="264"/>
      <c r="BO74" s="264"/>
      <c r="BP74" s="264"/>
      <c r="BQ74" s="261">
        <v>68</v>
      </c>
      <c r="BR74" s="266"/>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5"/>
    </row>
    <row r="75" spans="1:131" s="246" customFormat="1" ht="26.25" customHeight="1" x14ac:dyDescent="0.15">
      <c r="A75" s="260">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4"/>
      <c r="BF75" s="264"/>
      <c r="BG75" s="264"/>
      <c r="BH75" s="264"/>
      <c r="BI75" s="264"/>
      <c r="BJ75" s="264"/>
      <c r="BK75" s="264"/>
      <c r="BL75" s="264"/>
      <c r="BM75" s="264"/>
      <c r="BN75" s="264"/>
      <c r="BO75" s="264"/>
      <c r="BP75" s="264"/>
      <c r="BQ75" s="261">
        <v>69</v>
      </c>
      <c r="BR75" s="266"/>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5"/>
    </row>
    <row r="76" spans="1:131" s="246" customFormat="1" ht="26.25" customHeight="1" x14ac:dyDescent="0.15">
      <c r="A76" s="260">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4"/>
      <c r="BF76" s="264"/>
      <c r="BG76" s="264"/>
      <c r="BH76" s="264"/>
      <c r="BI76" s="264"/>
      <c r="BJ76" s="264"/>
      <c r="BK76" s="264"/>
      <c r="BL76" s="264"/>
      <c r="BM76" s="264"/>
      <c r="BN76" s="264"/>
      <c r="BO76" s="264"/>
      <c r="BP76" s="264"/>
      <c r="BQ76" s="261">
        <v>70</v>
      </c>
      <c r="BR76" s="266"/>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5"/>
    </row>
    <row r="77" spans="1:131" s="246" customFormat="1" ht="26.25" customHeight="1" x14ac:dyDescent="0.15">
      <c r="A77" s="260">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4"/>
      <c r="BF77" s="264"/>
      <c r="BG77" s="264"/>
      <c r="BH77" s="264"/>
      <c r="BI77" s="264"/>
      <c r="BJ77" s="264"/>
      <c r="BK77" s="264"/>
      <c r="BL77" s="264"/>
      <c r="BM77" s="264"/>
      <c r="BN77" s="264"/>
      <c r="BO77" s="264"/>
      <c r="BP77" s="264"/>
      <c r="BQ77" s="261">
        <v>71</v>
      </c>
      <c r="BR77" s="266"/>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5"/>
    </row>
    <row r="78" spans="1:131" s="246" customFormat="1" ht="26.25" customHeight="1" x14ac:dyDescent="0.15">
      <c r="A78" s="260">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4"/>
      <c r="BF78" s="264"/>
      <c r="BG78" s="264"/>
      <c r="BH78" s="264"/>
      <c r="BI78" s="264"/>
      <c r="BJ78" s="267"/>
      <c r="BK78" s="267"/>
      <c r="BL78" s="267"/>
      <c r="BM78" s="267"/>
      <c r="BN78" s="267"/>
      <c r="BO78" s="264"/>
      <c r="BP78" s="264"/>
      <c r="BQ78" s="261">
        <v>72</v>
      </c>
      <c r="BR78" s="266"/>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5"/>
    </row>
    <row r="79" spans="1:131" s="246" customFormat="1" ht="26.25" customHeight="1" x14ac:dyDescent="0.15">
      <c r="A79" s="260">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4"/>
      <c r="BF79" s="264"/>
      <c r="BG79" s="264"/>
      <c r="BH79" s="264"/>
      <c r="BI79" s="264"/>
      <c r="BJ79" s="267"/>
      <c r="BK79" s="267"/>
      <c r="BL79" s="267"/>
      <c r="BM79" s="267"/>
      <c r="BN79" s="267"/>
      <c r="BO79" s="264"/>
      <c r="BP79" s="264"/>
      <c r="BQ79" s="261">
        <v>73</v>
      </c>
      <c r="BR79" s="266"/>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5"/>
    </row>
    <row r="80" spans="1:131" s="246" customFormat="1" ht="26.25" customHeight="1" x14ac:dyDescent="0.15">
      <c r="A80" s="260">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4"/>
      <c r="BF80" s="264"/>
      <c r="BG80" s="264"/>
      <c r="BH80" s="264"/>
      <c r="BI80" s="264"/>
      <c r="BJ80" s="264"/>
      <c r="BK80" s="264"/>
      <c r="BL80" s="264"/>
      <c r="BM80" s="264"/>
      <c r="BN80" s="264"/>
      <c r="BO80" s="264"/>
      <c r="BP80" s="264"/>
      <c r="BQ80" s="261">
        <v>74</v>
      </c>
      <c r="BR80" s="266"/>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5"/>
    </row>
    <row r="81" spans="1:131" s="246" customFormat="1" ht="26.25" customHeight="1" x14ac:dyDescent="0.15">
      <c r="A81" s="260">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4"/>
      <c r="BF81" s="264"/>
      <c r="BG81" s="264"/>
      <c r="BH81" s="264"/>
      <c r="BI81" s="264"/>
      <c r="BJ81" s="264"/>
      <c r="BK81" s="264"/>
      <c r="BL81" s="264"/>
      <c r="BM81" s="264"/>
      <c r="BN81" s="264"/>
      <c r="BO81" s="264"/>
      <c r="BP81" s="264"/>
      <c r="BQ81" s="261">
        <v>75</v>
      </c>
      <c r="BR81" s="266"/>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5"/>
    </row>
    <row r="82" spans="1:131" s="246" customFormat="1" ht="26.25" customHeight="1" x14ac:dyDescent="0.15">
      <c r="A82" s="260">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4"/>
      <c r="BF82" s="264"/>
      <c r="BG82" s="264"/>
      <c r="BH82" s="264"/>
      <c r="BI82" s="264"/>
      <c r="BJ82" s="264"/>
      <c r="BK82" s="264"/>
      <c r="BL82" s="264"/>
      <c r="BM82" s="264"/>
      <c r="BN82" s="264"/>
      <c r="BO82" s="264"/>
      <c r="BP82" s="264"/>
      <c r="BQ82" s="261">
        <v>76</v>
      </c>
      <c r="BR82" s="266"/>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5"/>
    </row>
    <row r="83" spans="1:131" s="246" customFormat="1" ht="26.25" customHeight="1" x14ac:dyDescent="0.15">
      <c r="A83" s="260">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4"/>
      <c r="BF83" s="264"/>
      <c r="BG83" s="264"/>
      <c r="BH83" s="264"/>
      <c r="BI83" s="264"/>
      <c r="BJ83" s="264"/>
      <c r="BK83" s="264"/>
      <c r="BL83" s="264"/>
      <c r="BM83" s="264"/>
      <c r="BN83" s="264"/>
      <c r="BO83" s="264"/>
      <c r="BP83" s="264"/>
      <c r="BQ83" s="261">
        <v>77</v>
      </c>
      <c r="BR83" s="266"/>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5"/>
    </row>
    <row r="84" spans="1:131" s="246" customFormat="1" ht="26.25" customHeight="1" x14ac:dyDescent="0.15">
      <c r="A84" s="260">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4"/>
      <c r="BF84" s="264"/>
      <c r="BG84" s="264"/>
      <c r="BH84" s="264"/>
      <c r="BI84" s="264"/>
      <c r="BJ84" s="264"/>
      <c r="BK84" s="264"/>
      <c r="BL84" s="264"/>
      <c r="BM84" s="264"/>
      <c r="BN84" s="264"/>
      <c r="BO84" s="264"/>
      <c r="BP84" s="264"/>
      <c r="BQ84" s="261">
        <v>78</v>
      </c>
      <c r="BR84" s="266"/>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5"/>
    </row>
    <row r="85" spans="1:131" s="246" customFormat="1" ht="26.25" customHeight="1" x14ac:dyDescent="0.15">
      <c r="A85" s="260">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4"/>
      <c r="BF85" s="264"/>
      <c r="BG85" s="264"/>
      <c r="BH85" s="264"/>
      <c r="BI85" s="264"/>
      <c r="BJ85" s="264"/>
      <c r="BK85" s="264"/>
      <c r="BL85" s="264"/>
      <c r="BM85" s="264"/>
      <c r="BN85" s="264"/>
      <c r="BO85" s="264"/>
      <c r="BP85" s="264"/>
      <c r="BQ85" s="261">
        <v>79</v>
      </c>
      <c r="BR85" s="266"/>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5"/>
    </row>
    <row r="86" spans="1:131" s="246" customFormat="1" ht="26.25" customHeight="1" x14ac:dyDescent="0.15">
      <c r="A86" s="260">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4"/>
      <c r="BF86" s="264"/>
      <c r="BG86" s="264"/>
      <c r="BH86" s="264"/>
      <c r="BI86" s="264"/>
      <c r="BJ86" s="264"/>
      <c r="BK86" s="264"/>
      <c r="BL86" s="264"/>
      <c r="BM86" s="264"/>
      <c r="BN86" s="264"/>
      <c r="BO86" s="264"/>
      <c r="BP86" s="264"/>
      <c r="BQ86" s="261">
        <v>80</v>
      </c>
      <c r="BR86" s="266"/>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5"/>
    </row>
    <row r="87" spans="1:131" s="246" customFormat="1" ht="26.25" customHeight="1" x14ac:dyDescent="0.15">
      <c r="A87" s="268">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4"/>
      <c r="BF87" s="264"/>
      <c r="BG87" s="264"/>
      <c r="BH87" s="264"/>
      <c r="BI87" s="264"/>
      <c r="BJ87" s="264"/>
      <c r="BK87" s="264"/>
      <c r="BL87" s="264"/>
      <c r="BM87" s="264"/>
      <c r="BN87" s="264"/>
      <c r="BO87" s="264"/>
      <c r="BP87" s="264"/>
      <c r="BQ87" s="261">
        <v>81</v>
      </c>
      <c r="BR87" s="266"/>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5"/>
    </row>
    <row r="88" spans="1:131" s="246" customFormat="1" ht="26.25" customHeight="1" thickBot="1" x14ac:dyDescent="0.2">
      <c r="A88" s="263" t="s">
        <v>386</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9932</v>
      </c>
      <c r="AG88" s="1052"/>
      <c r="AH88" s="1052"/>
      <c r="AI88" s="1052"/>
      <c r="AJ88" s="1052"/>
      <c r="AK88" s="1056"/>
      <c r="AL88" s="1056"/>
      <c r="AM88" s="1056"/>
      <c r="AN88" s="1056"/>
      <c r="AO88" s="1056"/>
      <c r="AP88" s="1052">
        <v>2484</v>
      </c>
      <c r="AQ88" s="1052"/>
      <c r="AR88" s="1052"/>
      <c r="AS88" s="1052"/>
      <c r="AT88" s="1052"/>
      <c r="AU88" s="1052"/>
      <c r="AV88" s="1052"/>
      <c r="AW88" s="1052"/>
      <c r="AX88" s="1052"/>
      <c r="AY88" s="1052"/>
      <c r="AZ88" s="1053"/>
      <c r="BA88" s="1053"/>
      <c r="BB88" s="1053"/>
      <c r="BC88" s="1053"/>
      <c r="BD88" s="1054"/>
      <c r="BE88" s="264"/>
      <c r="BF88" s="264"/>
      <c r="BG88" s="264"/>
      <c r="BH88" s="264"/>
      <c r="BI88" s="264"/>
      <c r="BJ88" s="264"/>
      <c r="BK88" s="264"/>
      <c r="BL88" s="264"/>
      <c r="BM88" s="264"/>
      <c r="BN88" s="264"/>
      <c r="BO88" s="264"/>
      <c r="BP88" s="264"/>
      <c r="BQ88" s="261">
        <v>82</v>
      </c>
      <c r="BR88" s="266"/>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386</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177</v>
      </c>
      <c r="CS102" s="1044"/>
      <c r="CT102" s="1044"/>
      <c r="CU102" s="1044"/>
      <c r="CV102" s="1045"/>
      <c r="CW102" s="1043">
        <v>228</v>
      </c>
      <c r="CX102" s="1044"/>
      <c r="CY102" s="1044"/>
      <c r="CZ102" s="1044"/>
      <c r="DA102" s="1045"/>
      <c r="DB102" s="1043">
        <v>665</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419</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420</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5"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303</v>
      </c>
      <c r="AG109" s="987"/>
      <c r="AH109" s="987"/>
      <c r="AI109" s="987"/>
      <c r="AJ109" s="988"/>
      <c r="AK109" s="989" t="s">
        <v>302</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303</v>
      </c>
      <c r="BW109" s="987"/>
      <c r="BX109" s="987"/>
      <c r="BY109" s="987"/>
      <c r="BZ109" s="988"/>
      <c r="CA109" s="989" t="s">
        <v>302</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303</v>
      </c>
      <c r="DM109" s="987"/>
      <c r="DN109" s="987"/>
      <c r="DO109" s="987"/>
      <c r="DP109" s="988"/>
      <c r="DQ109" s="989" t="s">
        <v>302</v>
      </c>
      <c r="DR109" s="987"/>
      <c r="DS109" s="987"/>
      <c r="DT109" s="987"/>
      <c r="DU109" s="988"/>
      <c r="DV109" s="989" t="s">
        <v>425</v>
      </c>
      <c r="DW109" s="987"/>
      <c r="DX109" s="987"/>
      <c r="DY109" s="987"/>
      <c r="DZ109" s="1018"/>
    </row>
    <row r="110" spans="1:131" s="245"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837977</v>
      </c>
      <c r="AB110" s="980"/>
      <c r="AC110" s="980"/>
      <c r="AD110" s="980"/>
      <c r="AE110" s="981"/>
      <c r="AF110" s="982">
        <v>929354</v>
      </c>
      <c r="AG110" s="980"/>
      <c r="AH110" s="980"/>
      <c r="AI110" s="980"/>
      <c r="AJ110" s="981"/>
      <c r="AK110" s="982">
        <v>2005156</v>
      </c>
      <c r="AL110" s="980"/>
      <c r="AM110" s="980"/>
      <c r="AN110" s="980"/>
      <c r="AO110" s="981"/>
      <c r="AP110" s="983">
        <v>50.2</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15566610</v>
      </c>
      <c r="BR110" s="927"/>
      <c r="BS110" s="927"/>
      <c r="BT110" s="927"/>
      <c r="BU110" s="927"/>
      <c r="BV110" s="927">
        <v>18249569</v>
      </c>
      <c r="BW110" s="927"/>
      <c r="BX110" s="927"/>
      <c r="BY110" s="927"/>
      <c r="BZ110" s="927"/>
      <c r="CA110" s="927">
        <v>20577675</v>
      </c>
      <c r="CB110" s="927"/>
      <c r="CC110" s="927"/>
      <c r="CD110" s="927"/>
      <c r="CE110" s="927"/>
      <c r="CF110" s="951">
        <v>514.70000000000005</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431</v>
      </c>
      <c r="DM110" s="927"/>
      <c r="DN110" s="927"/>
      <c r="DO110" s="927"/>
      <c r="DP110" s="927"/>
      <c r="DQ110" s="927" t="s">
        <v>127</v>
      </c>
      <c r="DR110" s="927"/>
      <c r="DS110" s="927"/>
      <c r="DT110" s="927"/>
      <c r="DU110" s="927"/>
      <c r="DV110" s="928" t="s">
        <v>127</v>
      </c>
      <c r="DW110" s="928"/>
      <c r="DX110" s="928"/>
      <c r="DY110" s="928"/>
      <c r="DZ110" s="929"/>
    </row>
    <row r="111" spans="1:131" s="245"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431</v>
      </c>
      <c r="AG111" s="1008"/>
      <c r="AH111" s="1008"/>
      <c r="AI111" s="1008"/>
      <c r="AJ111" s="1009"/>
      <c r="AK111" s="1010" t="s">
        <v>127</v>
      </c>
      <c r="AL111" s="1008"/>
      <c r="AM111" s="1008"/>
      <c r="AN111" s="1008"/>
      <c r="AO111" s="1009"/>
      <c r="AP111" s="1011" t="s">
        <v>127</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39555</v>
      </c>
      <c r="BR111" s="899"/>
      <c r="BS111" s="899"/>
      <c r="BT111" s="899"/>
      <c r="BU111" s="899"/>
      <c r="BV111" s="899" t="s">
        <v>431</v>
      </c>
      <c r="BW111" s="899"/>
      <c r="BX111" s="899"/>
      <c r="BY111" s="899"/>
      <c r="BZ111" s="899"/>
      <c r="CA111" s="899" t="s">
        <v>127</v>
      </c>
      <c r="CB111" s="899"/>
      <c r="CC111" s="899"/>
      <c r="CD111" s="899"/>
      <c r="CE111" s="899"/>
      <c r="CF111" s="960" t="s">
        <v>431</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431</v>
      </c>
      <c r="DM111" s="899"/>
      <c r="DN111" s="899"/>
      <c r="DO111" s="899"/>
      <c r="DP111" s="899"/>
      <c r="DQ111" s="899" t="s">
        <v>431</v>
      </c>
      <c r="DR111" s="899"/>
      <c r="DS111" s="899"/>
      <c r="DT111" s="899"/>
      <c r="DU111" s="899"/>
      <c r="DV111" s="876" t="s">
        <v>431</v>
      </c>
      <c r="DW111" s="876"/>
      <c r="DX111" s="876"/>
      <c r="DY111" s="876"/>
      <c r="DZ111" s="877"/>
    </row>
    <row r="112" spans="1:131" s="245"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127</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689947</v>
      </c>
      <c r="BR112" s="899"/>
      <c r="BS112" s="899"/>
      <c r="BT112" s="899"/>
      <c r="BU112" s="899"/>
      <c r="BV112" s="899">
        <v>848990</v>
      </c>
      <c r="BW112" s="899"/>
      <c r="BX112" s="899"/>
      <c r="BY112" s="899"/>
      <c r="BZ112" s="899"/>
      <c r="CA112" s="899">
        <v>873643</v>
      </c>
      <c r="CB112" s="899"/>
      <c r="CC112" s="899"/>
      <c r="CD112" s="899"/>
      <c r="CE112" s="899"/>
      <c r="CF112" s="960">
        <v>21.9</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431</v>
      </c>
      <c r="DR112" s="899"/>
      <c r="DS112" s="899"/>
      <c r="DT112" s="899"/>
      <c r="DU112" s="899"/>
      <c r="DV112" s="876" t="s">
        <v>127</v>
      </c>
      <c r="DW112" s="876"/>
      <c r="DX112" s="876"/>
      <c r="DY112" s="876"/>
      <c r="DZ112" s="877"/>
    </row>
    <row r="113" spans="1:130" s="245"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64370</v>
      </c>
      <c r="AB113" s="1008"/>
      <c r="AC113" s="1008"/>
      <c r="AD113" s="1008"/>
      <c r="AE113" s="1009"/>
      <c r="AF113" s="1010">
        <v>64146</v>
      </c>
      <c r="AG113" s="1008"/>
      <c r="AH113" s="1008"/>
      <c r="AI113" s="1008"/>
      <c r="AJ113" s="1009"/>
      <c r="AK113" s="1010">
        <v>67795</v>
      </c>
      <c r="AL113" s="1008"/>
      <c r="AM113" s="1008"/>
      <c r="AN113" s="1008"/>
      <c r="AO113" s="1009"/>
      <c r="AP113" s="1011">
        <v>1.7</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357920</v>
      </c>
      <c r="BR113" s="899"/>
      <c r="BS113" s="899"/>
      <c r="BT113" s="899"/>
      <c r="BU113" s="899"/>
      <c r="BV113" s="899">
        <v>369545</v>
      </c>
      <c r="BW113" s="899"/>
      <c r="BX113" s="899"/>
      <c r="BY113" s="899"/>
      <c r="BZ113" s="899"/>
      <c r="CA113" s="899">
        <v>366400</v>
      </c>
      <c r="CB113" s="899"/>
      <c r="CC113" s="899"/>
      <c r="CD113" s="899"/>
      <c r="CE113" s="899"/>
      <c r="CF113" s="960">
        <v>9.1999999999999993</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39555</v>
      </c>
      <c r="DH113" s="862"/>
      <c r="DI113" s="862"/>
      <c r="DJ113" s="862"/>
      <c r="DK113" s="863"/>
      <c r="DL113" s="864" t="s">
        <v>127</v>
      </c>
      <c r="DM113" s="862"/>
      <c r="DN113" s="862"/>
      <c r="DO113" s="862"/>
      <c r="DP113" s="863"/>
      <c r="DQ113" s="864" t="s">
        <v>127</v>
      </c>
      <c r="DR113" s="862"/>
      <c r="DS113" s="862"/>
      <c r="DT113" s="862"/>
      <c r="DU113" s="863"/>
      <c r="DV113" s="909" t="s">
        <v>431</v>
      </c>
      <c r="DW113" s="910"/>
      <c r="DX113" s="910"/>
      <c r="DY113" s="910"/>
      <c r="DZ113" s="911"/>
    </row>
    <row r="114" spans="1:130" s="245"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77776</v>
      </c>
      <c r="AB114" s="862"/>
      <c r="AC114" s="862"/>
      <c r="AD114" s="862"/>
      <c r="AE114" s="863"/>
      <c r="AF114" s="864">
        <v>49601</v>
      </c>
      <c r="AG114" s="862"/>
      <c r="AH114" s="862"/>
      <c r="AI114" s="862"/>
      <c r="AJ114" s="863"/>
      <c r="AK114" s="864">
        <v>52399</v>
      </c>
      <c r="AL114" s="862"/>
      <c r="AM114" s="862"/>
      <c r="AN114" s="862"/>
      <c r="AO114" s="863"/>
      <c r="AP114" s="909">
        <v>1.3</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715614</v>
      </c>
      <c r="BR114" s="899"/>
      <c r="BS114" s="899"/>
      <c r="BT114" s="899"/>
      <c r="BU114" s="899"/>
      <c r="BV114" s="899">
        <v>603488</v>
      </c>
      <c r="BW114" s="899"/>
      <c r="BX114" s="899"/>
      <c r="BY114" s="899"/>
      <c r="BZ114" s="899"/>
      <c r="CA114" s="899">
        <v>616501</v>
      </c>
      <c r="CB114" s="899"/>
      <c r="CC114" s="899"/>
      <c r="CD114" s="899"/>
      <c r="CE114" s="899"/>
      <c r="CF114" s="960">
        <v>15.4</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127</v>
      </c>
      <c r="DR114" s="862"/>
      <c r="DS114" s="862"/>
      <c r="DT114" s="862"/>
      <c r="DU114" s="863"/>
      <c r="DV114" s="909" t="s">
        <v>437</v>
      </c>
      <c r="DW114" s="910"/>
      <c r="DX114" s="910"/>
      <c r="DY114" s="910"/>
      <c r="DZ114" s="911"/>
    </row>
    <row r="115" spans="1:130" s="245"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39555</v>
      </c>
      <c r="AB115" s="1008"/>
      <c r="AC115" s="1008"/>
      <c r="AD115" s="1008"/>
      <c r="AE115" s="1009"/>
      <c r="AF115" s="1010">
        <v>39555</v>
      </c>
      <c r="AG115" s="1008"/>
      <c r="AH115" s="1008"/>
      <c r="AI115" s="1008"/>
      <c r="AJ115" s="1009"/>
      <c r="AK115" s="1010" t="s">
        <v>127</v>
      </c>
      <c r="AL115" s="1008"/>
      <c r="AM115" s="1008"/>
      <c r="AN115" s="1008"/>
      <c r="AO115" s="1009"/>
      <c r="AP115" s="1011" t="s">
        <v>127</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v>698</v>
      </c>
      <c r="BR115" s="899"/>
      <c r="BS115" s="899"/>
      <c r="BT115" s="899"/>
      <c r="BU115" s="899"/>
      <c r="BV115" s="899">
        <v>503</v>
      </c>
      <c r="BW115" s="899"/>
      <c r="BX115" s="899"/>
      <c r="BY115" s="899"/>
      <c r="BZ115" s="899"/>
      <c r="CA115" s="899">
        <v>395</v>
      </c>
      <c r="CB115" s="899"/>
      <c r="CC115" s="899"/>
      <c r="CD115" s="899"/>
      <c r="CE115" s="899"/>
      <c r="CF115" s="960">
        <v>0</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127</v>
      </c>
      <c r="DH115" s="862"/>
      <c r="DI115" s="862"/>
      <c r="DJ115" s="862"/>
      <c r="DK115" s="863"/>
      <c r="DL115" s="864" t="s">
        <v>127</v>
      </c>
      <c r="DM115" s="862"/>
      <c r="DN115" s="862"/>
      <c r="DO115" s="862"/>
      <c r="DP115" s="863"/>
      <c r="DQ115" s="864" t="s">
        <v>437</v>
      </c>
      <c r="DR115" s="862"/>
      <c r="DS115" s="862"/>
      <c r="DT115" s="862"/>
      <c r="DU115" s="863"/>
      <c r="DV115" s="909" t="s">
        <v>127</v>
      </c>
      <c r="DW115" s="910"/>
      <c r="DX115" s="910"/>
      <c r="DY115" s="910"/>
      <c r="DZ115" s="911"/>
    </row>
    <row r="116" spans="1:130" s="245"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443</v>
      </c>
      <c r="AB116" s="862"/>
      <c r="AC116" s="862"/>
      <c r="AD116" s="862"/>
      <c r="AE116" s="863"/>
      <c r="AF116" s="864">
        <v>335</v>
      </c>
      <c r="AG116" s="862"/>
      <c r="AH116" s="862"/>
      <c r="AI116" s="862"/>
      <c r="AJ116" s="863"/>
      <c r="AK116" s="864">
        <v>531</v>
      </c>
      <c r="AL116" s="862"/>
      <c r="AM116" s="862"/>
      <c r="AN116" s="862"/>
      <c r="AO116" s="863"/>
      <c r="AP116" s="909">
        <v>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431</v>
      </c>
      <c r="BW116" s="899"/>
      <c r="BX116" s="899"/>
      <c r="BY116" s="899"/>
      <c r="BZ116" s="899"/>
      <c r="CA116" s="899" t="s">
        <v>437</v>
      </c>
      <c r="CB116" s="899"/>
      <c r="CC116" s="899"/>
      <c r="CD116" s="899"/>
      <c r="CE116" s="899"/>
      <c r="CF116" s="960" t="s">
        <v>437</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127</v>
      </c>
      <c r="DM116" s="862"/>
      <c r="DN116" s="862"/>
      <c r="DO116" s="862"/>
      <c r="DP116" s="863"/>
      <c r="DQ116" s="864" t="s">
        <v>437</v>
      </c>
      <c r="DR116" s="862"/>
      <c r="DS116" s="862"/>
      <c r="DT116" s="862"/>
      <c r="DU116" s="863"/>
      <c r="DV116" s="909" t="s">
        <v>127</v>
      </c>
      <c r="DW116" s="910"/>
      <c r="DX116" s="910"/>
      <c r="DY116" s="910"/>
      <c r="DZ116" s="911"/>
    </row>
    <row r="117" spans="1:130" s="245"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1020121</v>
      </c>
      <c r="AB117" s="994"/>
      <c r="AC117" s="994"/>
      <c r="AD117" s="994"/>
      <c r="AE117" s="995"/>
      <c r="AF117" s="996">
        <v>1082991</v>
      </c>
      <c r="AG117" s="994"/>
      <c r="AH117" s="994"/>
      <c r="AI117" s="994"/>
      <c r="AJ117" s="995"/>
      <c r="AK117" s="996">
        <v>2125881</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431</v>
      </c>
      <c r="BW117" s="899"/>
      <c r="BX117" s="899"/>
      <c r="BY117" s="899"/>
      <c r="BZ117" s="899"/>
      <c r="CA117" s="899" t="s">
        <v>127</v>
      </c>
      <c r="CB117" s="899"/>
      <c r="CC117" s="899"/>
      <c r="CD117" s="899"/>
      <c r="CE117" s="899"/>
      <c r="CF117" s="960" t="s">
        <v>127</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437</v>
      </c>
      <c r="DR117" s="862"/>
      <c r="DS117" s="862"/>
      <c r="DT117" s="862"/>
      <c r="DU117" s="863"/>
      <c r="DV117" s="909" t="s">
        <v>437</v>
      </c>
      <c r="DW117" s="910"/>
      <c r="DX117" s="910"/>
      <c r="DY117" s="910"/>
      <c r="DZ117" s="911"/>
    </row>
    <row r="118" spans="1:130" s="245"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303</v>
      </c>
      <c r="AG118" s="987"/>
      <c r="AH118" s="987"/>
      <c r="AI118" s="987"/>
      <c r="AJ118" s="988"/>
      <c r="AK118" s="989" t="s">
        <v>302</v>
      </c>
      <c r="AL118" s="987"/>
      <c r="AM118" s="987"/>
      <c r="AN118" s="987"/>
      <c r="AO118" s="988"/>
      <c r="AP118" s="990" t="s">
        <v>425</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127</v>
      </c>
      <c r="CB118" s="930"/>
      <c r="CC118" s="930"/>
      <c r="CD118" s="930"/>
      <c r="CE118" s="930"/>
      <c r="CF118" s="960" t="s">
        <v>127</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127</v>
      </c>
      <c r="DM118" s="862"/>
      <c r="DN118" s="862"/>
      <c r="DO118" s="862"/>
      <c r="DP118" s="863"/>
      <c r="DQ118" s="864" t="s">
        <v>127</v>
      </c>
      <c r="DR118" s="862"/>
      <c r="DS118" s="862"/>
      <c r="DT118" s="862"/>
      <c r="DU118" s="863"/>
      <c r="DV118" s="909" t="s">
        <v>437</v>
      </c>
      <c r="DW118" s="910"/>
      <c r="DX118" s="910"/>
      <c r="DY118" s="910"/>
      <c r="DZ118" s="911"/>
    </row>
    <row r="119" spans="1:130" s="245"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6" t="s">
        <v>184</v>
      </c>
      <c r="BA119" s="276"/>
      <c r="BB119" s="276"/>
      <c r="BC119" s="276"/>
      <c r="BD119" s="276"/>
      <c r="BE119" s="276"/>
      <c r="BF119" s="276"/>
      <c r="BG119" s="276"/>
      <c r="BH119" s="276"/>
      <c r="BI119" s="276"/>
      <c r="BJ119" s="276"/>
      <c r="BK119" s="276"/>
      <c r="BL119" s="276"/>
      <c r="BM119" s="276"/>
      <c r="BN119" s="276"/>
      <c r="BO119" s="962" t="s">
        <v>457</v>
      </c>
      <c r="BP119" s="963"/>
      <c r="BQ119" s="967">
        <v>17370344</v>
      </c>
      <c r="BR119" s="930"/>
      <c r="BS119" s="930"/>
      <c r="BT119" s="930"/>
      <c r="BU119" s="930"/>
      <c r="BV119" s="930">
        <v>20072095</v>
      </c>
      <c r="BW119" s="930"/>
      <c r="BX119" s="930"/>
      <c r="BY119" s="930"/>
      <c r="BZ119" s="930"/>
      <c r="CA119" s="930">
        <v>22434614</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431</v>
      </c>
      <c r="DM119" s="845"/>
      <c r="DN119" s="845"/>
      <c r="DO119" s="845"/>
      <c r="DP119" s="846"/>
      <c r="DQ119" s="847" t="s">
        <v>127</v>
      </c>
      <c r="DR119" s="845"/>
      <c r="DS119" s="845"/>
      <c r="DT119" s="845"/>
      <c r="DU119" s="846"/>
      <c r="DV119" s="933" t="s">
        <v>431</v>
      </c>
      <c r="DW119" s="934"/>
      <c r="DX119" s="934"/>
      <c r="DY119" s="934"/>
      <c r="DZ119" s="935"/>
    </row>
    <row r="120" spans="1:130" s="245"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431</v>
      </c>
      <c r="AG120" s="862"/>
      <c r="AH120" s="862"/>
      <c r="AI120" s="862"/>
      <c r="AJ120" s="863"/>
      <c r="AK120" s="864" t="s">
        <v>127</v>
      </c>
      <c r="AL120" s="862"/>
      <c r="AM120" s="862"/>
      <c r="AN120" s="862"/>
      <c r="AO120" s="863"/>
      <c r="AP120" s="909" t="s">
        <v>127</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4272732</v>
      </c>
      <c r="BR120" s="927"/>
      <c r="BS120" s="927"/>
      <c r="BT120" s="927"/>
      <c r="BU120" s="927"/>
      <c r="BV120" s="927">
        <v>4090200</v>
      </c>
      <c r="BW120" s="927"/>
      <c r="BX120" s="927"/>
      <c r="BY120" s="927"/>
      <c r="BZ120" s="927"/>
      <c r="CA120" s="927">
        <v>4010508</v>
      </c>
      <c r="CB120" s="927"/>
      <c r="CC120" s="927"/>
      <c r="CD120" s="927"/>
      <c r="CE120" s="927"/>
      <c r="CF120" s="951">
        <v>100.3</v>
      </c>
      <c r="CG120" s="952"/>
      <c r="CH120" s="952"/>
      <c r="CI120" s="952"/>
      <c r="CJ120" s="952"/>
      <c r="CK120" s="953" t="s">
        <v>461</v>
      </c>
      <c r="CL120" s="937"/>
      <c r="CM120" s="937"/>
      <c r="CN120" s="937"/>
      <c r="CO120" s="938"/>
      <c r="CP120" s="957" t="s">
        <v>403</v>
      </c>
      <c r="CQ120" s="958"/>
      <c r="CR120" s="958"/>
      <c r="CS120" s="958"/>
      <c r="CT120" s="958"/>
      <c r="CU120" s="958"/>
      <c r="CV120" s="958"/>
      <c r="CW120" s="958"/>
      <c r="CX120" s="958"/>
      <c r="CY120" s="958"/>
      <c r="CZ120" s="958"/>
      <c r="DA120" s="958"/>
      <c r="DB120" s="958"/>
      <c r="DC120" s="958"/>
      <c r="DD120" s="958"/>
      <c r="DE120" s="958"/>
      <c r="DF120" s="959"/>
      <c r="DG120" s="946">
        <v>400905</v>
      </c>
      <c r="DH120" s="927"/>
      <c r="DI120" s="927"/>
      <c r="DJ120" s="927"/>
      <c r="DK120" s="927"/>
      <c r="DL120" s="927">
        <v>572826</v>
      </c>
      <c r="DM120" s="927"/>
      <c r="DN120" s="927"/>
      <c r="DO120" s="927"/>
      <c r="DP120" s="927"/>
      <c r="DQ120" s="927">
        <v>604764</v>
      </c>
      <c r="DR120" s="927"/>
      <c r="DS120" s="927"/>
      <c r="DT120" s="927"/>
      <c r="DU120" s="927"/>
      <c r="DV120" s="928">
        <v>15.1</v>
      </c>
      <c r="DW120" s="928"/>
      <c r="DX120" s="928"/>
      <c r="DY120" s="928"/>
      <c r="DZ120" s="929"/>
    </row>
    <row r="121" spans="1:130" s="245"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39555</v>
      </c>
      <c r="AB121" s="862"/>
      <c r="AC121" s="862"/>
      <c r="AD121" s="862"/>
      <c r="AE121" s="863"/>
      <c r="AF121" s="864">
        <v>39555</v>
      </c>
      <c r="AG121" s="862"/>
      <c r="AH121" s="862"/>
      <c r="AI121" s="862"/>
      <c r="AJ121" s="863"/>
      <c r="AK121" s="864" t="s">
        <v>431</v>
      </c>
      <c r="AL121" s="862"/>
      <c r="AM121" s="862"/>
      <c r="AN121" s="862"/>
      <c r="AO121" s="863"/>
      <c r="AP121" s="909" t="s">
        <v>437</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134601</v>
      </c>
      <c r="BR121" s="899"/>
      <c r="BS121" s="899"/>
      <c r="BT121" s="899"/>
      <c r="BU121" s="899"/>
      <c r="BV121" s="899">
        <v>1248361</v>
      </c>
      <c r="BW121" s="899"/>
      <c r="BX121" s="899"/>
      <c r="BY121" s="899"/>
      <c r="BZ121" s="899"/>
      <c r="CA121" s="899">
        <v>1258408</v>
      </c>
      <c r="CB121" s="899"/>
      <c r="CC121" s="899"/>
      <c r="CD121" s="899"/>
      <c r="CE121" s="899"/>
      <c r="CF121" s="960">
        <v>31.5</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230064</v>
      </c>
      <c r="DH121" s="899"/>
      <c r="DI121" s="899"/>
      <c r="DJ121" s="899"/>
      <c r="DK121" s="899"/>
      <c r="DL121" s="899">
        <v>220756</v>
      </c>
      <c r="DM121" s="899"/>
      <c r="DN121" s="899"/>
      <c r="DO121" s="899"/>
      <c r="DP121" s="899"/>
      <c r="DQ121" s="899">
        <v>212101</v>
      </c>
      <c r="DR121" s="899"/>
      <c r="DS121" s="899"/>
      <c r="DT121" s="899"/>
      <c r="DU121" s="899"/>
      <c r="DV121" s="876">
        <v>5.3</v>
      </c>
      <c r="DW121" s="876"/>
      <c r="DX121" s="876"/>
      <c r="DY121" s="876"/>
      <c r="DZ121" s="877"/>
    </row>
    <row r="122" spans="1:130" s="245"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431</v>
      </c>
      <c r="AB122" s="862"/>
      <c r="AC122" s="862"/>
      <c r="AD122" s="862"/>
      <c r="AE122" s="863"/>
      <c r="AF122" s="864" t="s">
        <v>127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13449145</v>
      </c>
      <c r="BR122" s="930"/>
      <c r="BS122" s="930"/>
      <c r="BT122" s="930"/>
      <c r="BU122" s="930"/>
      <c r="BV122" s="930">
        <v>14164700</v>
      </c>
      <c r="BW122" s="930"/>
      <c r="BX122" s="930"/>
      <c r="BY122" s="930"/>
      <c r="BZ122" s="930"/>
      <c r="CA122" s="930">
        <v>16175046</v>
      </c>
      <c r="CB122" s="930"/>
      <c r="CC122" s="930"/>
      <c r="CD122" s="930"/>
      <c r="CE122" s="930"/>
      <c r="CF122" s="931">
        <v>404.6</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v>58978</v>
      </c>
      <c r="DH122" s="899"/>
      <c r="DI122" s="899"/>
      <c r="DJ122" s="899"/>
      <c r="DK122" s="899"/>
      <c r="DL122" s="899">
        <v>55408</v>
      </c>
      <c r="DM122" s="899"/>
      <c r="DN122" s="899"/>
      <c r="DO122" s="899"/>
      <c r="DP122" s="899"/>
      <c r="DQ122" s="899">
        <v>56778</v>
      </c>
      <c r="DR122" s="899"/>
      <c r="DS122" s="899"/>
      <c r="DT122" s="899"/>
      <c r="DU122" s="899"/>
      <c r="DV122" s="876">
        <v>1.4</v>
      </c>
      <c r="DW122" s="876"/>
      <c r="DX122" s="876"/>
      <c r="DY122" s="876"/>
      <c r="DZ122" s="877"/>
    </row>
    <row r="123" spans="1:130" s="245"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437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6" t="s">
        <v>184</v>
      </c>
      <c r="BA123" s="276"/>
      <c r="BB123" s="276"/>
      <c r="BC123" s="276"/>
      <c r="BD123" s="276"/>
      <c r="BE123" s="276"/>
      <c r="BF123" s="276"/>
      <c r="BG123" s="276"/>
      <c r="BH123" s="276"/>
      <c r="BI123" s="276"/>
      <c r="BJ123" s="276"/>
      <c r="BK123" s="276"/>
      <c r="BL123" s="276"/>
      <c r="BM123" s="276"/>
      <c r="BN123" s="276"/>
      <c r="BO123" s="962" t="s">
        <v>467</v>
      </c>
      <c r="BP123" s="963"/>
      <c r="BQ123" s="917">
        <v>17856478</v>
      </c>
      <c r="BR123" s="918"/>
      <c r="BS123" s="918"/>
      <c r="BT123" s="918"/>
      <c r="BU123" s="918"/>
      <c r="BV123" s="918">
        <v>19503261</v>
      </c>
      <c r="BW123" s="918"/>
      <c r="BX123" s="918"/>
      <c r="BY123" s="918"/>
      <c r="BZ123" s="918"/>
      <c r="CA123" s="918">
        <v>21443962</v>
      </c>
      <c r="CB123" s="918"/>
      <c r="CC123" s="918"/>
      <c r="CD123" s="918"/>
      <c r="CE123" s="918"/>
      <c r="CF123" s="828"/>
      <c r="CG123" s="829"/>
      <c r="CH123" s="829"/>
      <c r="CI123" s="829"/>
      <c r="CJ123" s="919"/>
      <c r="CK123" s="954"/>
      <c r="CL123" s="940"/>
      <c r="CM123" s="940"/>
      <c r="CN123" s="940"/>
      <c r="CO123" s="941"/>
      <c r="CP123" s="920" t="s">
        <v>399</v>
      </c>
      <c r="CQ123" s="921"/>
      <c r="CR123" s="921"/>
      <c r="CS123" s="921"/>
      <c r="CT123" s="921"/>
      <c r="CU123" s="921"/>
      <c r="CV123" s="921"/>
      <c r="CW123" s="921"/>
      <c r="CX123" s="921"/>
      <c r="CY123" s="921"/>
      <c r="CZ123" s="921"/>
      <c r="DA123" s="921"/>
      <c r="DB123" s="921"/>
      <c r="DC123" s="921"/>
      <c r="DD123" s="921"/>
      <c r="DE123" s="921"/>
      <c r="DF123" s="922"/>
      <c r="DG123" s="861" t="s">
        <v>127</v>
      </c>
      <c r="DH123" s="862"/>
      <c r="DI123" s="862"/>
      <c r="DJ123" s="862"/>
      <c r="DK123" s="863"/>
      <c r="DL123" s="864" t="s">
        <v>127</v>
      </c>
      <c r="DM123" s="862"/>
      <c r="DN123" s="862"/>
      <c r="DO123" s="862"/>
      <c r="DP123" s="863"/>
      <c r="DQ123" s="864" t="s">
        <v>127</v>
      </c>
      <c r="DR123" s="862"/>
      <c r="DS123" s="862"/>
      <c r="DT123" s="862"/>
      <c r="DU123" s="863"/>
      <c r="DV123" s="909" t="s">
        <v>127</v>
      </c>
      <c r="DW123" s="910"/>
      <c r="DX123" s="910"/>
      <c r="DY123" s="910"/>
      <c r="DZ123" s="911"/>
    </row>
    <row r="124" spans="1:130" s="245"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468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127</v>
      </c>
      <c r="BR124" s="916"/>
      <c r="BS124" s="916"/>
      <c r="BT124" s="916"/>
      <c r="BU124" s="916"/>
      <c r="BV124" s="916">
        <v>14.1</v>
      </c>
      <c r="BW124" s="916"/>
      <c r="BX124" s="916"/>
      <c r="BY124" s="916"/>
      <c r="BZ124" s="916"/>
      <c r="CA124" s="916">
        <v>24.7</v>
      </c>
      <c r="CB124" s="916"/>
      <c r="CC124" s="916"/>
      <c r="CD124" s="916"/>
      <c r="CE124" s="916"/>
      <c r="CF124" s="806"/>
      <c r="CG124" s="807"/>
      <c r="CH124" s="807"/>
      <c r="CI124" s="807"/>
      <c r="CJ124" s="947"/>
      <c r="CK124" s="955"/>
      <c r="CL124" s="955"/>
      <c r="CM124" s="955"/>
      <c r="CN124" s="955"/>
      <c r="CO124" s="956"/>
      <c r="CP124" s="920" t="s">
        <v>469</v>
      </c>
      <c r="CQ124" s="921"/>
      <c r="CR124" s="921"/>
      <c r="CS124" s="921"/>
      <c r="CT124" s="921"/>
      <c r="CU124" s="921"/>
      <c r="CV124" s="921"/>
      <c r="CW124" s="921"/>
      <c r="CX124" s="921"/>
      <c r="CY124" s="921"/>
      <c r="CZ124" s="921"/>
      <c r="DA124" s="921"/>
      <c r="DB124" s="921"/>
      <c r="DC124" s="921"/>
      <c r="DD124" s="921"/>
      <c r="DE124" s="921"/>
      <c r="DF124" s="922"/>
      <c r="DG124" s="844" t="s">
        <v>437</v>
      </c>
      <c r="DH124" s="845"/>
      <c r="DI124" s="845"/>
      <c r="DJ124" s="845"/>
      <c r="DK124" s="846"/>
      <c r="DL124" s="847" t="s">
        <v>437</v>
      </c>
      <c r="DM124" s="845"/>
      <c r="DN124" s="845"/>
      <c r="DO124" s="845"/>
      <c r="DP124" s="846"/>
      <c r="DQ124" s="847" t="s">
        <v>431</v>
      </c>
      <c r="DR124" s="845"/>
      <c r="DS124" s="845"/>
      <c r="DT124" s="845"/>
      <c r="DU124" s="846"/>
      <c r="DV124" s="933" t="s">
        <v>127</v>
      </c>
      <c r="DW124" s="934"/>
      <c r="DX124" s="934"/>
      <c r="DY124" s="934"/>
      <c r="DZ124" s="935"/>
    </row>
    <row r="125" spans="1:130" s="245"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437</v>
      </c>
      <c r="AL125" s="862"/>
      <c r="AM125" s="862"/>
      <c r="AN125" s="862"/>
      <c r="AO125" s="863"/>
      <c r="AP125" s="909" t="s">
        <v>127</v>
      </c>
      <c r="AQ125" s="910"/>
      <c r="AR125" s="910"/>
      <c r="AS125" s="910"/>
      <c r="AT125" s="91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6" t="s">
        <v>470</v>
      </c>
      <c r="CL125" s="937"/>
      <c r="CM125" s="937"/>
      <c r="CN125" s="937"/>
      <c r="CO125" s="938"/>
      <c r="CP125" s="945" t="s">
        <v>471</v>
      </c>
      <c r="CQ125" s="890"/>
      <c r="CR125" s="890"/>
      <c r="CS125" s="890"/>
      <c r="CT125" s="890"/>
      <c r="CU125" s="890"/>
      <c r="CV125" s="890"/>
      <c r="CW125" s="890"/>
      <c r="CX125" s="890"/>
      <c r="CY125" s="890"/>
      <c r="CZ125" s="890"/>
      <c r="DA125" s="890"/>
      <c r="DB125" s="890"/>
      <c r="DC125" s="890"/>
      <c r="DD125" s="890"/>
      <c r="DE125" s="890"/>
      <c r="DF125" s="891"/>
      <c r="DG125" s="946" t="s">
        <v>437</v>
      </c>
      <c r="DH125" s="927"/>
      <c r="DI125" s="927"/>
      <c r="DJ125" s="927"/>
      <c r="DK125" s="927"/>
      <c r="DL125" s="927" t="s">
        <v>431</v>
      </c>
      <c r="DM125" s="927"/>
      <c r="DN125" s="927"/>
      <c r="DO125" s="927"/>
      <c r="DP125" s="927"/>
      <c r="DQ125" s="927" t="s">
        <v>437</v>
      </c>
      <c r="DR125" s="927"/>
      <c r="DS125" s="927"/>
      <c r="DT125" s="927"/>
      <c r="DU125" s="927"/>
      <c r="DV125" s="928" t="s">
        <v>431</v>
      </c>
      <c r="DW125" s="928"/>
      <c r="DX125" s="928"/>
      <c r="DY125" s="928"/>
      <c r="DZ125" s="929"/>
    </row>
    <row r="126" spans="1:130" s="245"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437</v>
      </c>
      <c r="AG126" s="862"/>
      <c r="AH126" s="862"/>
      <c r="AI126" s="862"/>
      <c r="AJ126" s="863"/>
      <c r="AK126" s="864" t="s">
        <v>431</v>
      </c>
      <c r="AL126" s="862"/>
      <c r="AM126" s="862"/>
      <c r="AN126" s="862"/>
      <c r="AO126" s="863"/>
      <c r="AP126" s="909" t="s">
        <v>431</v>
      </c>
      <c r="AQ126" s="910"/>
      <c r="AR126" s="910"/>
      <c r="AS126" s="910"/>
      <c r="AT126" s="91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9"/>
      <c r="CL126" s="940"/>
      <c r="CM126" s="940"/>
      <c r="CN126" s="940"/>
      <c r="CO126" s="941"/>
      <c r="CP126" s="897" t="s">
        <v>472</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127</v>
      </c>
      <c r="DM126" s="899"/>
      <c r="DN126" s="899"/>
      <c r="DO126" s="899"/>
      <c r="DP126" s="899"/>
      <c r="DQ126" s="899" t="s">
        <v>437</v>
      </c>
      <c r="DR126" s="899"/>
      <c r="DS126" s="899"/>
      <c r="DT126" s="899"/>
      <c r="DU126" s="899"/>
      <c r="DV126" s="876" t="s">
        <v>431</v>
      </c>
      <c r="DW126" s="876"/>
      <c r="DX126" s="876"/>
      <c r="DY126" s="876"/>
      <c r="DZ126" s="877"/>
    </row>
    <row r="127" spans="1:130" s="245" customFormat="1" ht="26.25" customHeight="1" x14ac:dyDescent="0.15">
      <c r="A127" s="904"/>
      <c r="B127" s="905"/>
      <c r="C127" s="923" t="s">
        <v>473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431</v>
      </c>
      <c r="AB127" s="862"/>
      <c r="AC127" s="862"/>
      <c r="AD127" s="862"/>
      <c r="AE127" s="863"/>
      <c r="AF127" s="864" t="s">
        <v>127</v>
      </c>
      <c r="AG127" s="862"/>
      <c r="AH127" s="862"/>
      <c r="AI127" s="862"/>
      <c r="AJ127" s="863"/>
      <c r="AK127" s="864" t="s">
        <v>127</v>
      </c>
      <c r="AL127" s="862"/>
      <c r="AM127" s="862"/>
      <c r="AN127" s="862"/>
      <c r="AO127" s="863"/>
      <c r="AP127" s="909" t="s">
        <v>127</v>
      </c>
      <c r="AQ127" s="910"/>
      <c r="AR127" s="910"/>
      <c r="AS127" s="910"/>
      <c r="AT127" s="911"/>
      <c r="AU127" s="281"/>
      <c r="AV127" s="281"/>
      <c r="AW127" s="281"/>
      <c r="AX127" s="926" t="s">
        <v>474</v>
      </c>
      <c r="AY127" s="894"/>
      <c r="AZ127" s="894"/>
      <c r="BA127" s="894"/>
      <c r="BB127" s="894"/>
      <c r="BC127" s="894"/>
      <c r="BD127" s="894"/>
      <c r="BE127" s="895"/>
      <c r="BF127" s="893" t="s">
        <v>475</v>
      </c>
      <c r="BG127" s="894"/>
      <c r="BH127" s="894"/>
      <c r="BI127" s="894"/>
      <c r="BJ127" s="894"/>
      <c r="BK127" s="894"/>
      <c r="BL127" s="895"/>
      <c r="BM127" s="893" t="s">
        <v>476</v>
      </c>
      <c r="BN127" s="894"/>
      <c r="BO127" s="894"/>
      <c r="BP127" s="894"/>
      <c r="BQ127" s="894"/>
      <c r="BR127" s="894"/>
      <c r="BS127" s="895"/>
      <c r="BT127" s="893" t="s">
        <v>477</v>
      </c>
      <c r="BU127" s="894"/>
      <c r="BV127" s="894"/>
      <c r="BW127" s="894"/>
      <c r="BX127" s="894"/>
      <c r="BY127" s="894"/>
      <c r="BZ127" s="896"/>
      <c r="CA127" s="281"/>
      <c r="CB127" s="281"/>
      <c r="CC127" s="281"/>
      <c r="CD127" s="282"/>
      <c r="CE127" s="282"/>
      <c r="CF127" s="282"/>
      <c r="CG127" s="279"/>
      <c r="CH127" s="279"/>
      <c r="CI127" s="279"/>
      <c r="CJ127" s="280"/>
      <c r="CK127" s="939"/>
      <c r="CL127" s="940"/>
      <c r="CM127" s="940"/>
      <c r="CN127" s="940"/>
      <c r="CO127" s="941"/>
      <c r="CP127" s="897" t="s">
        <v>478</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431</v>
      </c>
      <c r="DM127" s="899"/>
      <c r="DN127" s="899"/>
      <c r="DO127" s="899"/>
      <c r="DP127" s="899"/>
      <c r="DQ127" s="899" t="s">
        <v>437</v>
      </c>
      <c r="DR127" s="899"/>
      <c r="DS127" s="899"/>
      <c r="DT127" s="899"/>
      <c r="DU127" s="899"/>
      <c r="DV127" s="876" t="s">
        <v>431</v>
      </c>
      <c r="DW127" s="876"/>
      <c r="DX127" s="876"/>
      <c r="DY127" s="876"/>
      <c r="DZ127" s="877"/>
    </row>
    <row r="128" spans="1:130" s="245" customFormat="1" ht="26.25" customHeight="1" thickBot="1" x14ac:dyDescent="0.2">
      <c r="A128" s="878" t="s">
        <v>479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480</v>
      </c>
      <c r="X128" s="880"/>
      <c r="Y128" s="880"/>
      <c r="Z128" s="881"/>
      <c r="AA128" s="882">
        <v>20729</v>
      </c>
      <c r="AB128" s="883"/>
      <c r="AC128" s="883"/>
      <c r="AD128" s="883"/>
      <c r="AE128" s="884"/>
      <c r="AF128" s="885">
        <v>4644</v>
      </c>
      <c r="AG128" s="883"/>
      <c r="AH128" s="883"/>
      <c r="AI128" s="883"/>
      <c r="AJ128" s="884"/>
      <c r="AK128" s="885">
        <v>675614</v>
      </c>
      <c r="AL128" s="883"/>
      <c r="AM128" s="883"/>
      <c r="AN128" s="883"/>
      <c r="AO128" s="884"/>
      <c r="AP128" s="886"/>
      <c r="AQ128" s="887"/>
      <c r="AR128" s="887"/>
      <c r="AS128" s="887"/>
      <c r="AT128" s="888"/>
      <c r="AU128" s="281"/>
      <c r="AV128" s="281"/>
      <c r="AW128" s="281"/>
      <c r="AX128" s="889" t="s">
        <v>481</v>
      </c>
      <c r="AY128" s="890"/>
      <c r="AZ128" s="890"/>
      <c r="BA128" s="890"/>
      <c r="BB128" s="890"/>
      <c r="BC128" s="890"/>
      <c r="BD128" s="890"/>
      <c r="BE128" s="891"/>
      <c r="BF128" s="868" t="s">
        <v>127</v>
      </c>
      <c r="BG128" s="869"/>
      <c r="BH128" s="869"/>
      <c r="BI128" s="869"/>
      <c r="BJ128" s="869"/>
      <c r="BK128" s="869"/>
      <c r="BL128" s="892"/>
      <c r="BM128" s="868">
        <v>14.98</v>
      </c>
      <c r="BN128" s="869"/>
      <c r="BO128" s="869"/>
      <c r="BP128" s="869"/>
      <c r="BQ128" s="869"/>
      <c r="BR128" s="869"/>
      <c r="BS128" s="892"/>
      <c r="BT128" s="868">
        <v>20</v>
      </c>
      <c r="BU128" s="869"/>
      <c r="BV128" s="869"/>
      <c r="BW128" s="869"/>
      <c r="BX128" s="869"/>
      <c r="BY128" s="869"/>
      <c r="BZ128" s="870"/>
      <c r="CA128" s="282"/>
      <c r="CB128" s="282"/>
      <c r="CC128" s="282"/>
      <c r="CD128" s="282"/>
      <c r="CE128" s="282"/>
      <c r="CF128" s="282"/>
      <c r="CG128" s="279"/>
      <c r="CH128" s="279"/>
      <c r="CI128" s="279"/>
      <c r="CJ128" s="280"/>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v>698</v>
      </c>
      <c r="DH128" s="873"/>
      <c r="DI128" s="873"/>
      <c r="DJ128" s="873"/>
      <c r="DK128" s="873"/>
      <c r="DL128" s="873">
        <v>503</v>
      </c>
      <c r="DM128" s="873"/>
      <c r="DN128" s="873"/>
      <c r="DO128" s="873"/>
      <c r="DP128" s="873"/>
      <c r="DQ128" s="873">
        <v>395</v>
      </c>
      <c r="DR128" s="873"/>
      <c r="DS128" s="873"/>
      <c r="DT128" s="873"/>
      <c r="DU128" s="873"/>
      <c r="DV128" s="874">
        <v>0</v>
      </c>
      <c r="DW128" s="874"/>
      <c r="DX128" s="874"/>
      <c r="DY128" s="874"/>
      <c r="DZ128" s="875"/>
    </row>
    <row r="129" spans="1:131" s="245"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4863757</v>
      </c>
      <c r="AB129" s="862"/>
      <c r="AC129" s="862"/>
      <c r="AD129" s="862"/>
      <c r="AE129" s="863"/>
      <c r="AF129" s="864">
        <v>4802661</v>
      </c>
      <c r="AG129" s="862"/>
      <c r="AH129" s="862"/>
      <c r="AI129" s="862"/>
      <c r="AJ129" s="863"/>
      <c r="AK129" s="864">
        <v>5031737</v>
      </c>
      <c r="AL129" s="862"/>
      <c r="AM129" s="862"/>
      <c r="AN129" s="862"/>
      <c r="AO129" s="863"/>
      <c r="AP129" s="865"/>
      <c r="AQ129" s="866"/>
      <c r="AR129" s="866"/>
      <c r="AS129" s="866"/>
      <c r="AT129" s="867"/>
      <c r="AU129" s="283"/>
      <c r="AV129" s="283"/>
      <c r="AW129" s="283"/>
      <c r="AX129" s="831" t="s">
        <v>484</v>
      </c>
      <c r="AY129" s="832"/>
      <c r="AZ129" s="832"/>
      <c r="BA129" s="832"/>
      <c r="BB129" s="832"/>
      <c r="BC129" s="832"/>
      <c r="BD129" s="832"/>
      <c r="BE129" s="833"/>
      <c r="BF129" s="851" t="s">
        <v>127</v>
      </c>
      <c r="BG129" s="852"/>
      <c r="BH129" s="852"/>
      <c r="BI129" s="852"/>
      <c r="BJ129" s="852"/>
      <c r="BK129" s="852"/>
      <c r="BL129" s="853"/>
      <c r="BM129" s="851">
        <v>19.98</v>
      </c>
      <c r="BN129" s="852"/>
      <c r="BO129" s="852"/>
      <c r="BP129" s="852"/>
      <c r="BQ129" s="852"/>
      <c r="BR129" s="852"/>
      <c r="BS129" s="853"/>
      <c r="BT129" s="851">
        <v>30</v>
      </c>
      <c r="BU129" s="854"/>
      <c r="BV129" s="854"/>
      <c r="BW129" s="854"/>
      <c r="BX129" s="854"/>
      <c r="BY129" s="854"/>
      <c r="BZ129" s="85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6" t="s">
        <v>485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486</v>
      </c>
      <c r="X130" s="859"/>
      <c r="Y130" s="859"/>
      <c r="Z130" s="860"/>
      <c r="AA130" s="861">
        <v>740333</v>
      </c>
      <c r="AB130" s="862"/>
      <c r="AC130" s="862"/>
      <c r="AD130" s="862"/>
      <c r="AE130" s="863"/>
      <c r="AF130" s="864">
        <v>776871</v>
      </c>
      <c r="AG130" s="862"/>
      <c r="AH130" s="862"/>
      <c r="AI130" s="862"/>
      <c r="AJ130" s="863"/>
      <c r="AK130" s="864">
        <v>1033665</v>
      </c>
      <c r="AL130" s="862"/>
      <c r="AM130" s="862"/>
      <c r="AN130" s="862"/>
      <c r="AO130" s="863"/>
      <c r="AP130" s="865"/>
      <c r="AQ130" s="866"/>
      <c r="AR130" s="866"/>
      <c r="AS130" s="866"/>
      <c r="AT130" s="867"/>
      <c r="AU130" s="283"/>
      <c r="AV130" s="283"/>
      <c r="AW130" s="283"/>
      <c r="AX130" s="831" t="s">
        <v>487</v>
      </c>
      <c r="AY130" s="832"/>
      <c r="AZ130" s="832"/>
      <c r="BA130" s="832"/>
      <c r="BB130" s="832"/>
      <c r="BC130" s="832"/>
      <c r="BD130" s="832"/>
      <c r="BE130" s="833"/>
      <c r="BF130" s="834">
        <v>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488</v>
      </c>
      <c r="X131" s="842"/>
      <c r="Y131" s="842"/>
      <c r="Z131" s="843"/>
      <c r="AA131" s="844">
        <v>4123424</v>
      </c>
      <c r="AB131" s="845"/>
      <c r="AC131" s="845"/>
      <c r="AD131" s="845"/>
      <c r="AE131" s="846"/>
      <c r="AF131" s="847">
        <v>4025790</v>
      </c>
      <c r="AG131" s="845"/>
      <c r="AH131" s="845"/>
      <c r="AI131" s="845"/>
      <c r="AJ131" s="846"/>
      <c r="AK131" s="847">
        <v>3998072</v>
      </c>
      <c r="AL131" s="845"/>
      <c r="AM131" s="845"/>
      <c r="AN131" s="845"/>
      <c r="AO131" s="846"/>
      <c r="AP131" s="848"/>
      <c r="AQ131" s="849"/>
      <c r="AR131" s="849"/>
      <c r="AS131" s="849"/>
      <c r="AT131" s="850"/>
      <c r="AU131" s="283"/>
      <c r="AV131" s="283"/>
      <c r="AW131" s="283"/>
      <c r="AX131" s="809" t="s">
        <v>489</v>
      </c>
      <c r="AY131" s="810"/>
      <c r="AZ131" s="810"/>
      <c r="BA131" s="810"/>
      <c r="BB131" s="810"/>
      <c r="BC131" s="810"/>
      <c r="BD131" s="810"/>
      <c r="BE131" s="811"/>
      <c r="BF131" s="812">
        <v>24.7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8" t="s">
        <v>490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491</v>
      </c>
      <c r="W132" s="822"/>
      <c r="X132" s="822"/>
      <c r="Y132" s="822"/>
      <c r="Z132" s="823"/>
      <c r="AA132" s="824">
        <v>6.282618523</v>
      </c>
      <c r="AB132" s="825"/>
      <c r="AC132" s="825"/>
      <c r="AD132" s="825"/>
      <c r="AE132" s="826"/>
      <c r="AF132" s="827">
        <v>7.4886171409999998</v>
      </c>
      <c r="AG132" s="825"/>
      <c r="AH132" s="825"/>
      <c r="AI132" s="825"/>
      <c r="AJ132" s="826"/>
      <c r="AK132" s="827">
        <v>10.420072469999999</v>
      </c>
      <c r="AL132" s="825"/>
      <c r="AM132" s="825"/>
      <c r="AN132" s="825"/>
      <c r="AO132" s="826"/>
      <c r="AP132" s="828"/>
      <c r="AQ132" s="829"/>
      <c r="AR132" s="829"/>
      <c r="AS132" s="829"/>
      <c r="AT132" s="83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492</v>
      </c>
      <c r="W133" s="801"/>
      <c r="X133" s="801"/>
      <c r="Y133" s="801"/>
      <c r="Z133" s="802"/>
      <c r="AA133" s="803">
        <v>6.6</v>
      </c>
      <c r="AB133" s="804"/>
      <c r="AC133" s="804"/>
      <c r="AD133" s="804"/>
      <c r="AE133" s="805"/>
      <c r="AF133" s="803">
        <v>7</v>
      </c>
      <c r="AG133" s="804"/>
      <c r="AH133" s="804"/>
      <c r="AI133" s="804"/>
      <c r="AJ133" s="805"/>
      <c r="AK133" s="803">
        <v>8</v>
      </c>
      <c r="AL133" s="804"/>
      <c r="AM133" s="804"/>
      <c r="AN133" s="804"/>
      <c r="AO133" s="805"/>
      <c r="AP133" s="806"/>
      <c r="AQ133" s="807"/>
      <c r="AR133" s="807"/>
      <c r="AS133" s="807"/>
      <c r="AT133" s="80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oY2oF5VRChMeAtXHuGVH63gq/q7X0WK8zNj6r5EeOemy9jM+6eYA3X3j+lAxXDz8vICWFPR37zTt4okljyovMA==" saltValue="4fPwYwgo6I9nDOakfRm6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90" zoomScaleNormal="85" zoomScaleSheetLayoutView="9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493</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WVancRR2UoGdKT8XxROSyvAjYMbzwwKElqaSfFvgwIaWtmsxOvkfjtUgK5b8MqFtSTh/34in2KCe1b7wZwga2g==" saltValue="j0XqsUfajA1pNXRfd4fS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90" zoomScaleNormal="90" zoomScaleSheetLayoutView="55" workbookViewId="0">
      <selection sqref="A1:XFD1"/>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8YKwkbkMmjkopghXiXb8fZBdUn783yp5YhsHENnsMATFW5AlKljsZutcfcMYg2Spy171leryAj3/fqHCMzUQ==" saltValue="mcdoRvpitiCejjF6e4Pz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sqref="A1:XFD1"/>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496</v>
      </c>
      <c r="AP7" s="302"/>
      <c r="AQ7" s="303" t="s">
        <v>497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498</v>
      </c>
      <c r="AQ8" s="309" t="s">
        <v>499</v>
      </c>
      <c r="AR8" s="310" t="s">
        <v>500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501</v>
      </c>
      <c r="AL9" s="1231"/>
      <c r="AM9" s="1231"/>
      <c r="AN9" s="1232"/>
      <c r="AO9" s="311">
        <v>1483789</v>
      </c>
      <c r="AP9" s="311">
        <v>142071</v>
      </c>
      <c r="AQ9" s="312">
        <v>99202</v>
      </c>
      <c r="AR9" s="313">
        <v>43.2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502</v>
      </c>
      <c r="AL10" s="1231"/>
      <c r="AM10" s="1231"/>
      <c r="AN10" s="1232"/>
      <c r="AO10" s="314">
        <v>130591</v>
      </c>
      <c r="AP10" s="314">
        <v>12504</v>
      </c>
      <c r="AQ10" s="315">
        <v>11247</v>
      </c>
      <c r="AR10" s="316">
        <v>11.2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503</v>
      </c>
      <c r="AL11" s="1231"/>
      <c r="AM11" s="1231"/>
      <c r="AN11" s="1232"/>
      <c r="AO11" s="314">
        <v>217313</v>
      </c>
      <c r="AP11" s="314">
        <v>20807</v>
      </c>
      <c r="AQ11" s="315">
        <v>20554</v>
      </c>
      <c r="AR11" s="316">
        <v>1.2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504</v>
      </c>
      <c r="AL12" s="1231"/>
      <c r="AM12" s="1231"/>
      <c r="AN12" s="1232"/>
      <c r="AO12" s="314" t="s">
        <v>505</v>
      </c>
      <c r="AP12" s="314" t="s">
        <v>505</v>
      </c>
      <c r="AQ12" s="315">
        <v>2195</v>
      </c>
      <c r="AR12" s="316" t="s">
        <v>505</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506</v>
      </c>
      <c r="AL13" s="1231"/>
      <c r="AM13" s="1231"/>
      <c r="AN13" s="1232"/>
      <c r="AO13" s="314" t="s">
        <v>505</v>
      </c>
      <c r="AP13" s="314" t="s">
        <v>505</v>
      </c>
      <c r="AQ13" s="315" t="s">
        <v>505</v>
      </c>
      <c r="AR13" s="316" t="s">
        <v>505</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507</v>
      </c>
      <c r="AL14" s="1231"/>
      <c r="AM14" s="1231"/>
      <c r="AN14" s="1232"/>
      <c r="AO14" s="314">
        <v>1276</v>
      </c>
      <c r="AP14" s="314">
        <v>122</v>
      </c>
      <c r="AQ14" s="315">
        <v>4724</v>
      </c>
      <c r="AR14" s="316">
        <v>-97.4</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508</v>
      </c>
      <c r="AL15" s="1231"/>
      <c r="AM15" s="1231"/>
      <c r="AN15" s="1232"/>
      <c r="AO15" s="314">
        <v>68273</v>
      </c>
      <c r="AP15" s="314">
        <v>6537</v>
      </c>
      <c r="AQ15" s="315">
        <v>2851</v>
      </c>
      <c r="AR15" s="316">
        <v>129.30000000000001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509</v>
      </c>
      <c r="AL16" s="1234"/>
      <c r="AM16" s="1234"/>
      <c r="AN16" s="1235"/>
      <c r="AO16" s="314">
        <v>-137980</v>
      </c>
      <c r="AP16" s="314">
        <v>-13211</v>
      </c>
      <c r="AQ16" s="315">
        <v>-9556</v>
      </c>
      <c r="AR16" s="316">
        <v>38.200000000000003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184</v>
      </c>
      <c r="AL17" s="1234"/>
      <c r="AM17" s="1234"/>
      <c r="AN17" s="1235"/>
      <c r="AO17" s="314">
        <v>1763262</v>
      </c>
      <c r="AP17" s="314">
        <v>168830</v>
      </c>
      <c r="AQ17" s="315">
        <v>131217</v>
      </c>
      <c r="AR17" s="316">
        <v>28.7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511</v>
      </c>
      <c r="AP20" s="322" t="s">
        <v>512</v>
      </c>
      <c r="AQ20" s="323" t="s">
        <v>513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514</v>
      </c>
      <c r="AL21" s="1228"/>
      <c r="AM21" s="1228"/>
      <c r="AN21" s="1229"/>
      <c r="AO21" s="326">
        <v>15.89</v>
      </c>
      <c r="AP21" s="327">
        <v>11.75</v>
      </c>
      <c r="AQ21" s="328">
        <v>4.1399999999999997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515</v>
      </c>
      <c r="AL22" s="1228"/>
      <c r="AM22" s="1228"/>
      <c r="AN22" s="1229"/>
      <c r="AO22" s="331">
        <v>94.4</v>
      </c>
      <c r="AP22" s="332">
        <v>95.4</v>
      </c>
      <c r="AQ22" s="333">
        <v>-1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517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518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496</v>
      </c>
      <c r="AP30" s="302"/>
      <c r="AQ30" s="303" t="s">
        <v>497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498</v>
      </c>
      <c r="AQ31" s="309" t="s">
        <v>499</v>
      </c>
      <c r="AR31" s="310" t="s">
        <v>500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519</v>
      </c>
      <c r="AL32" s="1219"/>
      <c r="AM32" s="1219"/>
      <c r="AN32" s="1220"/>
      <c r="AO32" s="341">
        <v>2005156</v>
      </c>
      <c r="AP32" s="341">
        <v>191991</v>
      </c>
      <c r="AQ32" s="342">
        <v>84474</v>
      </c>
      <c r="AR32" s="343">
        <v>127.3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520</v>
      </c>
      <c r="AL33" s="1219"/>
      <c r="AM33" s="1219"/>
      <c r="AN33" s="1220"/>
      <c r="AO33" s="341" t="s">
        <v>505</v>
      </c>
      <c r="AP33" s="341" t="s">
        <v>505</v>
      </c>
      <c r="AQ33" s="342" t="s">
        <v>505</v>
      </c>
      <c r="AR33" s="343" t="s">
        <v>505</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521</v>
      </c>
      <c r="AL34" s="1219"/>
      <c r="AM34" s="1219"/>
      <c r="AN34" s="1220"/>
      <c r="AO34" s="341" t="s">
        <v>505</v>
      </c>
      <c r="AP34" s="341" t="s">
        <v>505</v>
      </c>
      <c r="AQ34" s="342" t="s">
        <v>505</v>
      </c>
      <c r="AR34" s="343" t="s">
        <v>505</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522</v>
      </c>
      <c r="AL35" s="1219"/>
      <c r="AM35" s="1219"/>
      <c r="AN35" s="1220"/>
      <c r="AO35" s="341">
        <v>67795</v>
      </c>
      <c r="AP35" s="341">
        <v>6491</v>
      </c>
      <c r="AQ35" s="342">
        <v>26788</v>
      </c>
      <c r="AR35" s="343">
        <v>-75.8</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523</v>
      </c>
      <c r="AL36" s="1219"/>
      <c r="AM36" s="1219"/>
      <c r="AN36" s="1220"/>
      <c r="AO36" s="341">
        <v>52399</v>
      </c>
      <c r="AP36" s="341">
        <v>5017</v>
      </c>
      <c r="AQ36" s="342">
        <v>3368</v>
      </c>
      <c r="AR36" s="343">
        <v>49</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524</v>
      </c>
      <c r="AL37" s="1219"/>
      <c r="AM37" s="1219"/>
      <c r="AN37" s="1220"/>
      <c r="AO37" s="341" t="s">
        <v>505</v>
      </c>
      <c r="AP37" s="341" t="s">
        <v>505</v>
      </c>
      <c r="AQ37" s="342">
        <v>1258</v>
      </c>
      <c r="AR37" s="343" t="s">
        <v>505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525</v>
      </c>
      <c r="AL38" s="1222"/>
      <c r="AM38" s="1222"/>
      <c r="AN38" s="1223"/>
      <c r="AO38" s="344">
        <v>531</v>
      </c>
      <c r="AP38" s="344">
        <v>51</v>
      </c>
      <c r="AQ38" s="345">
        <v>17</v>
      </c>
      <c r="AR38" s="333">
        <v>200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526</v>
      </c>
      <c r="AL39" s="1222"/>
      <c r="AM39" s="1222"/>
      <c r="AN39" s="1223"/>
      <c r="AO39" s="341">
        <v>-675614</v>
      </c>
      <c r="AP39" s="341">
        <v>-64689</v>
      </c>
      <c r="AQ39" s="342">
        <v>-5714</v>
      </c>
      <c r="AR39" s="343">
        <v>1032.0999999999999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527</v>
      </c>
      <c r="AL40" s="1219"/>
      <c r="AM40" s="1219"/>
      <c r="AN40" s="1220"/>
      <c r="AO40" s="341">
        <v>-1033665</v>
      </c>
      <c r="AP40" s="341">
        <v>-98972</v>
      </c>
      <c r="AQ40" s="342">
        <v>-76184</v>
      </c>
      <c r="AR40" s="343">
        <v>29.9</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294</v>
      </c>
      <c r="AL41" s="1225"/>
      <c r="AM41" s="1225"/>
      <c r="AN41" s="1226"/>
      <c r="AO41" s="341">
        <v>416602</v>
      </c>
      <c r="AP41" s="341">
        <v>39889</v>
      </c>
      <c r="AQ41" s="342">
        <v>34007</v>
      </c>
      <c r="AR41" s="343">
        <v>17.3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528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529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496</v>
      </c>
      <c r="AN49" s="1213" t="s">
        <v>531</v>
      </c>
      <c r="AO49" s="1214"/>
      <c r="AP49" s="1214"/>
      <c r="AQ49" s="1214"/>
      <c r="AR49" s="1215"/>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532</v>
      </c>
      <c r="AO50" s="358" t="s">
        <v>533</v>
      </c>
      <c r="AP50" s="359" t="s">
        <v>534</v>
      </c>
      <c r="AQ50" s="360" t="s">
        <v>535</v>
      </c>
      <c r="AR50" s="361" t="s">
        <v>536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537</v>
      </c>
      <c r="AL51" s="354"/>
      <c r="AM51" s="362">
        <v>2021379</v>
      </c>
      <c r="AN51" s="363">
        <v>172871</v>
      </c>
      <c r="AO51" s="364">
        <v>-3.3</v>
      </c>
      <c r="AP51" s="365">
        <v>93741</v>
      </c>
      <c r="AQ51" s="366">
        <v>-29.1</v>
      </c>
      <c r="AR51" s="367">
        <v>25.8</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538</v>
      </c>
      <c r="AM52" s="370">
        <v>1733871</v>
      </c>
      <c r="AN52" s="371">
        <v>148283</v>
      </c>
      <c r="AO52" s="372">
        <v>2.9</v>
      </c>
      <c r="AP52" s="373">
        <v>46285</v>
      </c>
      <c r="AQ52" s="374">
        <v>-31</v>
      </c>
      <c r="AR52" s="375">
        <v>33.9</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539</v>
      </c>
      <c r="AL53" s="354"/>
      <c r="AM53" s="362">
        <v>1842645</v>
      </c>
      <c r="AN53" s="363">
        <v>165780</v>
      </c>
      <c r="AO53" s="364">
        <v>-4.0999999999999996</v>
      </c>
      <c r="AP53" s="365">
        <v>107537</v>
      </c>
      <c r="AQ53" s="366">
        <v>14.7</v>
      </c>
      <c r="AR53" s="367">
        <v>-18.8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538</v>
      </c>
      <c r="AM54" s="370">
        <v>1727870</v>
      </c>
      <c r="AN54" s="371">
        <v>155454</v>
      </c>
      <c r="AO54" s="372">
        <v>4.8</v>
      </c>
      <c r="AP54" s="373">
        <v>57923</v>
      </c>
      <c r="AQ54" s="374">
        <v>25.1</v>
      </c>
      <c r="AR54" s="375">
        <v>-20.3</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540</v>
      </c>
      <c r="AL55" s="354"/>
      <c r="AM55" s="362">
        <v>1264205</v>
      </c>
      <c r="AN55" s="363">
        <v>116560</v>
      </c>
      <c r="AO55" s="364">
        <v>-29.7</v>
      </c>
      <c r="AP55" s="365">
        <v>113913</v>
      </c>
      <c r="AQ55" s="366">
        <v>5.9</v>
      </c>
      <c r="AR55" s="367">
        <v>-35.6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538</v>
      </c>
      <c r="AM56" s="370">
        <v>983460</v>
      </c>
      <c r="AN56" s="371">
        <v>90675</v>
      </c>
      <c r="AO56" s="372">
        <v>-41.7</v>
      </c>
      <c r="AP56" s="373">
        <v>53160</v>
      </c>
      <c r="AQ56" s="374">
        <v>-8.1999999999999993</v>
      </c>
      <c r="AR56" s="375">
        <v>-33.5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541</v>
      </c>
      <c r="AL57" s="354"/>
      <c r="AM57" s="362">
        <v>4100857</v>
      </c>
      <c r="AN57" s="363">
        <v>386181</v>
      </c>
      <c r="AO57" s="364">
        <v>231.3</v>
      </c>
      <c r="AP57" s="365">
        <v>115050</v>
      </c>
      <c r="AQ57" s="366">
        <v>1</v>
      </c>
      <c r="AR57" s="367">
        <v>230.3</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538</v>
      </c>
      <c r="AM58" s="370">
        <v>991188</v>
      </c>
      <c r="AN58" s="371">
        <v>93341</v>
      </c>
      <c r="AO58" s="372">
        <v>2.9</v>
      </c>
      <c r="AP58" s="373">
        <v>53792</v>
      </c>
      <c r="AQ58" s="374">
        <v>1.2</v>
      </c>
      <c r="AR58" s="375">
        <v>1.7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542</v>
      </c>
      <c r="AL59" s="354"/>
      <c r="AM59" s="362">
        <v>4513003</v>
      </c>
      <c r="AN59" s="363">
        <v>432114</v>
      </c>
      <c r="AO59" s="364">
        <v>11.9</v>
      </c>
      <c r="AP59" s="365">
        <v>118252</v>
      </c>
      <c r="AQ59" s="366">
        <v>2.8</v>
      </c>
      <c r="AR59" s="367">
        <v>9.1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538</v>
      </c>
      <c r="AM60" s="370">
        <v>1375872</v>
      </c>
      <c r="AN60" s="371">
        <v>131738</v>
      </c>
      <c r="AO60" s="372">
        <v>41.1</v>
      </c>
      <c r="AP60" s="373">
        <v>49994</v>
      </c>
      <c r="AQ60" s="374">
        <v>-7.1</v>
      </c>
      <c r="AR60" s="375">
        <v>48.2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543</v>
      </c>
      <c r="AL61" s="376"/>
      <c r="AM61" s="377">
        <v>2748418</v>
      </c>
      <c r="AN61" s="378">
        <v>254701</v>
      </c>
      <c r="AO61" s="379">
        <v>41.2</v>
      </c>
      <c r="AP61" s="380">
        <v>109699</v>
      </c>
      <c r="AQ61" s="381">
        <v>-0.9</v>
      </c>
      <c r="AR61" s="367">
        <v>42.1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538</v>
      </c>
      <c r="AM62" s="370">
        <v>1362452</v>
      </c>
      <c r="AN62" s="371">
        <v>123898</v>
      </c>
      <c r="AO62" s="372">
        <v>2</v>
      </c>
      <c r="AP62" s="373">
        <v>52231</v>
      </c>
      <c r="AQ62" s="374">
        <v>-4</v>
      </c>
      <c r="AR62" s="375">
        <v>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ng9zVsxQwuVTVrSFVMWwZzy06hwH0rmlVH2x3g8vLUgsTVVcPaDMP1HoYLzgQuiVIayqDgBDRfrVgfqXsPTkQ==" saltValue="m7eK3Q1zriGBT0WA0t5W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545</v>
      </c>
    </row>
    <row r="120" spans="125:125" ht="13.5" hidden="1" customHeight="1" x14ac:dyDescent="0.15"/>
    <row r="121" spans="125:125" ht="13.5" hidden="1" customHeight="1" x14ac:dyDescent="0.15">
      <c r="DU121" s="289"/>
    </row>
  </sheetData>
  <sheetProtection algorithmName="SHA-512" hashValue="JsWOBYLVuG7EdqvS3oFifCOs6tBpv0n2CBBX+wy2AIXvAvsbH8Wcv6SIErHO1fpfjDNvE76Lk733nsZM2mzZiQ==" saltValue="VPe16WftoCNC6eUd/iQ1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sheetData>
  <sheetProtection algorithmName="SHA-512" hashValue="3TvKaaoo0gdPyO/hHWXqHn86CZs+ZDS/22fiL0gz/LX0QEKZ01xRkP5BBabOUNs1mQQ5G3pPuFbrDXjioNiwzQ==" saltValue="QgX57ERwRSWlkL3J1Ktz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90" zoomScaleNormal="9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28.61</v>
      </c>
      <c r="G47" s="12">
        <v>16.170000000000002</v>
      </c>
      <c r="H47" s="12">
        <v>25.1</v>
      </c>
      <c r="I47" s="12">
        <v>25.47</v>
      </c>
      <c r="J47" s="13">
        <v>27.62</v>
      </c>
    </row>
    <row r="48" spans="2:10" ht="57.75" customHeight="1" x14ac:dyDescent="0.15">
      <c r="B48" s="14"/>
      <c r="C48" s="1238" t="s">
        <v>4</v>
      </c>
      <c r="D48" s="1238"/>
      <c r="E48" s="1239"/>
      <c r="F48" s="15">
        <v>13.76</v>
      </c>
      <c r="G48" s="16">
        <v>31.34</v>
      </c>
      <c r="H48" s="16">
        <v>22.12</v>
      </c>
      <c r="I48" s="16">
        <v>20.58</v>
      </c>
      <c r="J48" s="17">
        <v>16.27</v>
      </c>
    </row>
    <row r="49" spans="2:10" ht="57.75" customHeight="1" thickBot="1" x14ac:dyDescent="0.2">
      <c r="B49" s="18"/>
      <c r="C49" s="1240" t="s">
        <v>5</v>
      </c>
      <c r="D49" s="1240"/>
      <c r="E49" s="1241"/>
      <c r="F49" s="19" t="s">
        <v>552</v>
      </c>
      <c r="G49" s="20">
        <v>4.6399999999999997</v>
      </c>
      <c r="H49" s="20" t="s">
        <v>553</v>
      </c>
      <c r="I49" s="20" t="s">
        <v>554</v>
      </c>
      <c r="J49" s="21" t="s">
        <v>555</v>
      </c>
    </row>
    <row r="50" spans="2:10" ht="13.5" customHeight="1" x14ac:dyDescent="0.15"/>
  </sheetData>
  <sheetProtection algorithmName="SHA-512" hashValue="PsMoe8oO/mWAmxiEVr5F0YWdIYJov1KF8mgxfG/ngXpEGNZt/LHnA36eN/SXI2Jv4/RjbXpP9BwvVpTqdy48FA==" saltValue="PUG849AZbssUNondPJTA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2021-09-22T00:32:36Z</cp:lastPrinted>
  <dcterms:created xsi:type="dcterms:W3CDTF">2021-02-05T04:49:50Z</dcterms:created>
  <dcterms:modified xsi:type="dcterms:W3CDTF">2021-10-19T23:46:18Z</dcterms:modified>
  <cp:category/>
</cp:coreProperties>
</file>